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J:\Service Commissioning\PROCUREMENT\18. Website and Intranet\Transparancy Code Publications\Contracts register\2025\"/>
    </mc:Choice>
  </mc:AlternateContent>
  <xr:revisionPtr revIDLastSave="0" documentId="13_ncr:1_{ADE53ABD-50D5-489F-A1D8-6A7C73529497}" xr6:coauthVersionLast="47" xr6:coauthVersionMax="47" xr10:uidLastSave="{00000000-0000-0000-0000-000000000000}"/>
  <bookViews>
    <workbookView xWindow="28680" yWindow="-120" windowWidth="29040" windowHeight="15720" firstSheet="1" activeTab="1" xr2:uid="{00000000-000D-0000-FFFF-FFFF00000000}"/>
  </bookViews>
  <sheets>
    <sheet name="ProClass vC17.1" sheetId="6" r:id="rId1"/>
    <sheet name="Live Contracts " sheetId="4" r:id="rId2"/>
  </sheets>
  <definedNames>
    <definedName name="_xlnm._FilterDatabase" localSheetId="1" hidden="1">'Live Contracts '!$A$9:$AI$285</definedName>
    <definedName name="_xlnm.Print_Area" localSheetId="0">'ProClass vC17.1'!$A$3:$E$565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8" i="4" l="1"/>
  <c r="P52" i="4"/>
  <c r="P36" i="4" l="1"/>
  <c r="U270" i="4"/>
  <c r="U268" i="4"/>
  <c r="T268" i="4"/>
  <c r="S268" i="4"/>
  <c r="U267" i="4"/>
  <c r="T267" i="4"/>
  <c r="S267" i="4"/>
  <c r="N249" i="4"/>
  <c r="T248" i="4"/>
  <c r="S248" i="4"/>
  <c r="U118" i="4"/>
  <c r="T118" i="4"/>
  <c r="S118" i="4"/>
  <c r="T117" i="4"/>
  <c r="S117" i="4"/>
  <c r="P236" i="4"/>
  <c r="U233" i="4"/>
  <c r="T222" i="4"/>
  <c r="S222" i="4"/>
  <c r="R222" i="4"/>
  <c r="P13" i="4"/>
  <c r="P78" i="4"/>
  <c r="N72" i="4"/>
  <c r="P85" i="4"/>
  <c r="N126" i="4"/>
  <c r="P86" i="4"/>
  <c r="P72" i="4" l="1"/>
  <c r="N71" i="4"/>
  <c r="P95" i="4"/>
  <c r="P84" i="4" l="1"/>
  <c r="P73" i="4" l="1"/>
  <c r="P45" i="4" l="1"/>
  <c r="P25" i="4" l="1"/>
  <c r="P51" i="4"/>
  <c r="P17" i="4" l="1"/>
  <c r="P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Hudson, Donna</author>
    <author>tc={9CD39929-5820-4D3F-AC7D-17E0EF6DA28A}</author>
    <author>tc={F4ECCE1E-8F5D-4A4E-8FB9-AB3EDC21DC83}</author>
    <author>tc={5427711F-4CB2-4B67-97BB-8F3AF10FBF37}</author>
    <author>tc={4A9C2F8D-4285-46CA-B105-250C0928C3C7}</author>
    <author>tc={1FFBCB86-283A-4253-9F96-3F8B03A0ED90}</author>
  </authors>
  <commentList>
    <comment ref="M15" authorId="0" shapeId="0" xr:uid="{8CFB4F7B-E313-4632-B5DE-641DFA11211A}">
      <text>
        <r>
          <rPr>
            <b/>
            <sz val="9"/>
            <color indexed="81"/>
            <rFont val="Tahoma"/>
            <family val="2"/>
          </rPr>
          <t>Hudson, Donna:</t>
        </r>
        <r>
          <rPr>
            <sz val="9"/>
            <color indexed="81"/>
            <rFont val="Tahoma"/>
            <family val="2"/>
          </rPr>
          <t xml:space="preserve">
Dates as yet unknown due to Covid restrictions on market operations </t>
        </r>
      </text>
    </comment>
    <comment ref="P15" authorId="1" shapeId="0" xr:uid="{9CD39929-5820-4D3F-AC7D-17E0EF6DA28A}">
      <text>
        <t>[Threaded comment]
Your version of Excel allows you to read this threaded comment; however, any edits to it will get removed if the file is opened in a newer version of Excel. Learn more: https://go.microsoft.com/fwlink/?linkid=870924
Comment:
    CCN, original budgeted amount on WF is 325,000.00</t>
      </text>
    </comment>
    <comment ref="P43" authorId="0" shapeId="0" xr:uid="{4CEA1035-4B22-462F-94B2-215F980BE6BC}">
      <text>
        <r>
          <rPr>
            <b/>
            <sz val="9"/>
            <color indexed="81"/>
            <rFont val="Tahoma"/>
            <family val="2"/>
          </rPr>
          <t>Hudson, Donna:</t>
        </r>
        <r>
          <rPr>
            <sz val="9"/>
            <color indexed="81"/>
            <rFont val="Tahoma"/>
            <family val="2"/>
          </rPr>
          <t xml:space="preserve">
Av Spend expected each year from previous years actuals </t>
        </r>
      </text>
    </comment>
    <comment ref="L50" authorId="2" shapeId="0" xr:uid="{F4ECCE1E-8F5D-4A4E-8FB9-AB3EDC21DC83}">
      <text>
        <t>[Threaded comment]
Your version of Excel allows you to read this threaded comment; however, any edits to it will get removed if the file is opened in a newer version of Excel. Learn more: https://go.microsoft.com/fwlink/?linkid=870924
Comment:
    Should this be 01/04/2022?</t>
      </text>
    </comment>
    <comment ref="P50" authorId="0" shapeId="0" xr:uid="{38F209DC-9BF5-49FA-8CBE-93C1543B59D9}">
      <text>
        <r>
          <rPr>
            <b/>
            <sz val="9"/>
            <color indexed="81"/>
            <rFont val="Tahoma"/>
            <family val="2"/>
          </rPr>
          <t>Hudson, Donna:</t>
        </r>
        <r>
          <rPr>
            <sz val="9"/>
            <color indexed="81"/>
            <rFont val="Tahoma"/>
            <family val="2"/>
          </rPr>
          <t xml:space="preserve">
Estimated figure based on expected spend £50k Per Year </t>
        </r>
      </text>
    </comment>
    <comment ref="N53" authorId="3" shapeId="0" xr:uid="{5427711F-4CB2-4B67-97BB-8F3AF10FBF37}">
      <text>
        <t>[Threaded comment]
Your version of Excel allows you to read this threaded comment; however, any edits to it will get removed if the file is opened in a newer version of Excel. Learn more: https://go.microsoft.com/fwlink/?linkid=870924
Comment:
    Has this been extended?</t>
      </text>
    </comment>
    <comment ref="M58" authorId="4" shapeId="0" xr:uid="{4A9C2F8D-4285-46CA-B105-250C0928C3C7}">
      <text>
        <t>[Threaded comment]
Your version of Excel allows you to read this threaded comment; however, any edits to it will get removed if the file is opened in a newer version of Excel. Learn more: https://go.microsoft.com/fwlink/?linkid=870924
Comment:
    Transformation have advised that this has been extended to October 2025?</t>
      </text>
    </comment>
    <comment ref="N72" authorId="5" shapeId="0" xr:uid="{1FFBCB86-283A-4253-9F96-3F8B03A0ED90}">
      <text>
        <t>[Threaded comment]
Your version of Excel allows you to read this threaded comment; however, any edits to it will get removed if the file is opened in a newer version of Excel. Learn more: https://go.microsoft.com/fwlink/?linkid=870924
Comment:
    Has this been extended?</t>
      </text>
    </comment>
    <comment ref="N95" authorId="0" shapeId="0" xr:uid="{64EF1266-ECE9-4067-9D12-2A3AB2F0BB3E}">
      <text>
        <r>
          <rPr>
            <b/>
            <sz val="9"/>
            <color indexed="81"/>
            <rFont val="Tahoma"/>
            <family val="2"/>
          </rPr>
          <t>Hudson, Donna:</t>
        </r>
        <r>
          <rPr>
            <sz val="9"/>
            <color indexed="81"/>
            <rFont val="Tahoma"/>
            <family val="2"/>
          </rPr>
          <t xml:space="preserve">
Can be ext by 1 period of 12 months </t>
        </r>
      </text>
    </comment>
  </commentList>
</comments>
</file>

<file path=xl/sharedStrings.xml><?xml version="1.0" encoding="utf-8"?>
<sst xmlns="http://schemas.openxmlformats.org/spreadsheetml/2006/main" count="6827" uniqueCount="1906">
  <si>
    <t>ProClass Version C17.1</t>
  </si>
  <si>
    <t>C17.1N</t>
  </si>
  <si>
    <t>Level 1</t>
  </si>
  <si>
    <t xml:space="preserve">Level 2 </t>
  </si>
  <si>
    <t>Level 3</t>
  </si>
  <si>
    <t>Clarification information</t>
  </si>
  <si>
    <t>Arts &amp; Leisure Services</t>
  </si>
  <si>
    <t/>
  </si>
  <si>
    <t>Product / service</t>
  </si>
  <si>
    <t>Events</t>
  </si>
  <si>
    <t>Museums &amp; Art</t>
  </si>
  <si>
    <t>Service</t>
  </si>
  <si>
    <t>Organised Activities</t>
  </si>
  <si>
    <t>Adult &amp; children services</t>
  </si>
  <si>
    <t>Outsourced Service</t>
  </si>
  <si>
    <t>Performing Arts</t>
  </si>
  <si>
    <t>Professional Musical Instruments</t>
  </si>
  <si>
    <t>Products &amp; maintenance</t>
  </si>
  <si>
    <t>Sport &amp; Fitness</t>
  </si>
  <si>
    <t>Not Elsewhere Classified</t>
  </si>
  <si>
    <t>Building Construction Materials</t>
  </si>
  <si>
    <t>Products or supply &amp; fit</t>
  </si>
  <si>
    <t>Bathrooms</t>
  </si>
  <si>
    <t>Electrical</t>
  </si>
  <si>
    <t>Fencing</t>
  </si>
  <si>
    <t>Floor Coverings</t>
  </si>
  <si>
    <t>General Materials</t>
  </si>
  <si>
    <t>Glazing / Doors</t>
  </si>
  <si>
    <t>Hand Tools</t>
  </si>
  <si>
    <t>Products, includes power tools</t>
  </si>
  <si>
    <t>Direct Purchase</t>
  </si>
  <si>
    <t>Hire</t>
  </si>
  <si>
    <t>Heating &amp; Air Conditioning</t>
  </si>
  <si>
    <t>Insulation</t>
  </si>
  <si>
    <t>Kitchens</t>
  </si>
  <si>
    <t>Lighting</t>
  </si>
  <si>
    <t>Machine Tools</t>
  </si>
  <si>
    <t>Products</t>
  </si>
  <si>
    <t>Paint &amp; Finishing</t>
  </si>
  <si>
    <t>Plumbing</t>
  </si>
  <si>
    <t>Roofing</t>
  </si>
  <si>
    <t>Signage</t>
  </si>
  <si>
    <t>Timber</t>
  </si>
  <si>
    <t>Catering</t>
  </si>
  <si>
    <t>Banquet &amp; Catering</t>
  </si>
  <si>
    <t>Corporate Services</t>
  </si>
  <si>
    <t>Service, includes council run cafes, etc.</t>
  </si>
  <si>
    <t>Equipment &amp; Utensils</t>
  </si>
  <si>
    <t>Disposables</t>
  </si>
  <si>
    <t>Repairs</t>
  </si>
  <si>
    <t>Food &amp; Beverages</t>
  </si>
  <si>
    <t>School Milk</t>
  </si>
  <si>
    <t>School Meals Service</t>
  </si>
  <si>
    <t>Social Care</t>
  </si>
  <si>
    <t>Home Shopping Service</t>
  </si>
  <si>
    <t>Meals On Wheels</t>
  </si>
  <si>
    <t>Takeaway Service</t>
  </si>
  <si>
    <t>Vending Machines &amp; Dispensers</t>
  </si>
  <si>
    <t>Cemetery &amp; Crematorium</t>
  </si>
  <si>
    <t>Body Transport Service</t>
  </si>
  <si>
    <t>Burial &amp; Cremation</t>
  </si>
  <si>
    <t>Equipment</t>
  </si>
  <si>
    <t>Maintenance</t>
  </si>
  <si>
    <t>Cleaning &amp; Janitorial</t>
  </si>
  <si>
    <t>Cleaning Materials</t>
  </si>
  <si>
    <t>Chemical</t>
  </si>
  <si>
    <t>Products, includes soap, sprays, polish, disinfectant, etc.</t>
  </si>
  <si>
    <t>Janitorial</t>
  </si>
  <si>
    <t>Products, include mops, buckets, brushes, etc.</t>
  </si>
  <si>
    <t>Cleaning Service</t>
  </si>
  <si>
    <t>External</t>
  </si>
  <si>
    <t>Service, including window cleaning</t>
  </si>
  <si>
    <t>Internal</t>
  </si>
  <si>
    <t>Specialist</t>
  </si>
  <si>
    <t>Service, includes deep clean, etc.</t>
  </si>
  <si>
    <t>Laundry Equipment</t>
  </si>
  <si>
    <t>Laundry Equipment Maintenance</t>
  </si>
  <si>
    <t>Laundry Service</t>
  </si>
  <si>
    <t>Washroom Sanitation Service</t>
  </si>
  <si>
    <t>Clothing</t>
  </si>
  <si>
    <t>Childrens &amp; Adults</t>
  </si>
  <si>
    <t>Footwear</t>
  </si>
  <si>
    <t>Products, includes safety footwear</t>
  </si>
  <si>
    <t>Protective</t>
  </si>
  <si>
    <t>Products, includes personal protective equipment</t>
  </si>
  <si>
    <t>Body Armour</t>
  </si>
  <si>
    <t>Coveralls &amp; Suits</t>
  </si>
  <si>
    <t>Boiler suits etc.</t>
  </si>
  <si>
    <t>Disposable Clothing</t>
  </si>
  <si>
    <t>Uniforms</t>
  </si>
  <si>
    <t>Dresses, Skirts &amp; Trousers</t>
  </si>
  <si>
    <t>Including shorts</t>
  </si>
  <si>
    <t>Fleeces &amp; Jumpers</t>
  </si>
  <si>
    <t>Including cardigans, hooded tops etc.</t>
  </si>
  <si>
    <t>Outerwear</t>
  </si>
  <si>
    <t>Jackets, coats, waterproof clothing etc.</t>
  </si>
  <si>
    <t>Shirts</t>
  </si>
  <si>
    <t>Including blouses &amp; t-shirts</t>
  </si>
  <si>
    <t>Consultancy</t>
  </si>
  <si>
    <t>Business</t>
  </si>
  <si>
    <t>Efficiency</t>
  </si>
  <si>
    <t>Service, not Management</t>
  </si>
  <si>
    <t>Management</t>
  </si>
  <si>
    <t>Organisation &amp; Planning</t>
  </si>
  <si>
    <t>Personnel</t>
  </si>
  <si>
    <t>Procurement</t>
  </si>
  <si>
    <t>Property</t>
  </si>
  <si>
    <t>Strategic Planning</t>
  </si>
  <si>
    <t>Technical &amp; Feasibility</t>
  </si>
  <si>
    <t>Domestic Goods</t>
  </si>
  <si>
    <t>Commercial</t>
  </si>
  <si>
    <t>Products, includes white goods</t>
  </si>
  <si>
    <t>Industrial</t>
  </si>
  <si>
    <t>Education</t>
  </si>
  <si>
    <t>Adult &amp; Further Education Services</t>
  </si>
  <si>
    <t>Arts &amp; Crafts</t>
  </si>
  <si>
    <t>Audio Visual</t>
  </si>
  <si>
    <t>Product / service, all media except literature</t>
  </si>
  <si>
    <t>Educational Placements</t>
  </si>
  <si>
    <t>Examinational Fees</t>
  </si>
  <si>
    <t>Library Books</t>
  </si>
  <si>
    <t>Library Services</t>
  </si>
  <si>
    <t>Literature</t>
  </si>
  <si>
    <t>Products, includes all other written media</t>
  </si>
  <si>
    <t>School Books</t>
  </si>
  <si>
    <t>School Musical Instruments</t>
  </si>
  <si>
    <t>School Services</t>
  </si>
  <si>
    <t>Statutory Education Services</t>
  </si>
  <si>
    <t>Curriculum</t>
  </si>
  <si>
    <t>Non-curriculum</t>
  </si>
  <si>
    <t>Supplies</t>
  </si>
  <si>
    <t>Toys</t>
  </si>
  <si>
    <t>Environmental Services</t>
  </si>
  <si>
    <t>Animal Services</t>
  </si>
  <si>
    <t>Kennel Services</t>
  </si>
  <si>
    <t>Licensing Services</t>
  </si>
  <si>
    <t>Pest &amp; Animal Control</t>
  </si>
  <si>
    <t>Veterinary Services</t>
  </si>
  <si>
    <t>Service, not working animals</t>
  </si>
  <si>
    <t>Forensic &amp; Laboratory</t>
  </si>
  <si>
    <t>Graffiti Removal</t>
  </si>
  <si>
    <t>Land Protection</t>
  </si>
  <si>
    <t>Monitoring</t>
  </si>
  <si>
    <t>Street Cleansing</t>
  </si>
  <si>
    <t>Gully Cleansing</t>
  </si>
  <si>
    <t>Sweeping</t>
  </si>
  <si>
    <t>Street Lighting</t>
  </si>
  <si>
    <t>Testing &amp; Inspection</t>
  </si>
  <si>
    <t>Technical Equipment</t>
  </si>
  <si>
    <t>Laboratory</t>
  </si>
  <si>
    <t>Measuring</t>
  </si>
  <si>
    <t>Testing</t>
  </si>
  <si>
    <t>Geotechnical / Geochemical Surveys</t>
  </si>
  <si>
    <t>Archaeological Surveys</t>
  </si>
  <si>
    <t>Waste Management</t>
  </si>
  <si>
    <t>Abandoned Vehicles</t>
  </si>
  <si>
    <t>Removal service</t>
  </si>
  <si>
    <t>Consumables</t>
  </si>
  <si>
    <t>Products, includes bags, etc.</t>
  </si>
  <si>
    <t>Recycling</t>
  </si>
  <si>
    <t>Toxic &amp; Hazardous Waste</t>
  </si>
  <si>
    <t>Waste Collection</t>
  </si>
  <si>
    <t>Waste Collection for Recycling</t>
  </si>
  <si>
    <t>Service, includes Waste Electrical &amp; Electronic Equipment (WEEE) Directive, plus confidential waste</t>
  </si>
  <si>
    <t>Waste Disposal</t>
  </si>
  <si>
    <t>Water Assessment &amp; Treatment</t>
  </si>
  <si>
    <t>Weather Forecasts</t>
  </si>
  <si>
    <t>Facilities &amp; Management Services</t>
  </si>
  <si>
    <t>Advertising</t>
  </si>
  <si>
    <t>Promotional &amp; Recruitment</t>
  </si>
  <si>
    <t>Statutory</t>
  </si>
  <si>
    <t>Design &amp; Photography</t>
  </si>
  <si>
    <t>Document Archiving &amp; Storage</t>
  </si>
  <si>
    <t>Energy Efficiency</t>
  </si>
  <si>
    <t>Lifts</t>
  </si>
  <si>
    <t>New Installation</t>
  </si>
  <si>
    <t>Repair &amp; Maintenance</t>
  </si>
  <si>
    <t>Products or supply &amp; fit / service</t>
  </si>
  <si>
    <t>Market Research</t>
  </si>
  <si>
    <t>Marketing</t>
  </si>
  <si>
    <t>Portable Building Hire</t>
  </si>
  <si>
    <t>Service, includes toilets</t>
  </si>
  <si>
    <t>Printing</t>
  </si>
  <si>
    <t>Property Management</t>
  </si>
  <si>
    <t>Public Relations &amp; Image</t>
  </si>
  <si>
    <t>Removals</t>
  </si>
  <si>
    <t>Service, includes home &amp; office</t>
  </si>
  <si>
    <t>Reprographics</t>
  </si>
  <si>
    <t>Retail</t>
  </si>
  <si>
    <t>Room Hire</t>
  </si>
  <si>
    <t>Security</t>
  </si>
  <si>
    <t>Access Control</t>
  </si>
  <si>
    <t>Closed-Circuit Television</t>
  </si>
  <si>
    <t>Building security products, supply &amp; fit or service</t>
  </si>
  <si>
    <t>Products, includes alarms</t>
  </si>
  <si>
    <t>Manned Guarding</t>
  </si>
  <si>
    <t>Street Wardens</t>
  </si>
  <si>
    <t>Storage</t>
  </si>
  <si>
    <t>Financial Services</t>
  </si>
  <si>
    <t>Accountancy</t>
  </si>
  <si>
    <t>Audit</t>
  </si>
  <si>
    <t>Banking</t>
  </si>
  <si>
    <t>Cash Collection</t>
  </si>
  <si>
    <t>Council Tax &amp; Business Rates</t>
  </si>
  <si>
    <t>Credit Services</t>
  </si>
  <si>
    <t>Agencies</t>
  </si>
  <si>
    <t>Cards</t>
  </si>
  <si>
    <t>Invoice Discounting / Factoring</t>
  </si>
  <si>
    <t>Services</t>
  </si>
  <si>
    <t>Debt Collection &amp; Recovery</t>
  </si>
  <si>
    <t>Grants</t>
  </si>
  <si>
    <t>Charitable</t>
  </si>
  <si>
    <t>Non-charitable</t>
  </si>
  <si>
    <t>Insurance</t>
  </si>
  <si>
    <t>Transport</t>
  </si>
  <si>
    <t>Investments</t>
  </si>
  <si>
    <t>Pension Funds</t>
  </si>
  <si>
    <t>Periodicals</t>
  </si>
  <si>
    <t>Magazines &amp; journals etc.</t>
  </si>
  <si>
    <t>Refund</t>
  </si>
  <si>
    <t>Rents</t>
  </si>
  <si>
    <t>Subscriptions</t>
  </si>
  <si>
    <t>Professional bodies &amp; associations</t>
  </si>
  <si>
    <t>Furniture &amp; Soft Furnishings</t>
  </si>
  <si>
    <t>Commercial Furniture</t>
  </si>
  <si>
    <t>Domestic Furniture</t>
  </si>
  <si>
    <t>Educational Furniture</t>
  </si>
  <si>
    <t>Office Furniture</t>
  </si>
  <si>
    <t>Soft Furnishings</t>
  </si>
  <si>
    <t>Health &amp; Safety</t>
  </si>
  <si>
    <t>Service, includes smoke alarms &amp; fire extinguishers</t>
  </si>
  <si>
    <t>Products or supply &amp; fit, includes smoke alarms &amp; fire extinguishers</t>
  </si>
  <si>
    <t>Healthcare</t>
  </si>
  <si>
    <t>Agency</t>
  </si>
  <si>
    <t>Counselling</t>
  </si>
  <si>
    <t>Drugs &amp; Pharmacy Services</t>
  </si>
  <si>
    <t>Fees</t>
  </si>
  <si>
    <t>Occupational Therapy Services</t>
  </si>
  <si>
    <t>Operations</t>
  </si>
  <si>
    <t>Public Health</t>
  </si>
  <si>
    <t>GP Surgery Services</t>
  </si>
  <si>
    <t>Specialist Services</t>
  </si>
  <si>
    <t>Social Policy</t>
  </si>
  <si>
    <t>Highway Equipment &amp; Materials</t>
  </si>
  <si>
    <t>Aggregates</t>
  </si>
  <si>
    <t>Bituminous Materials &amp; Surface Dressings</t>
  </si>
  <si>
    <t>Concrete</t>
  </si>
  <si>
    <t>Drainage</t>
  </si>
  <si>
    <t>Guard Rails &amp; Safety Fencing</t>
  </si>
  <si>
    <t>Paving &amp; Kerbstones</t>
  </si>
  <si>
    <t>Rock Salt / Grit</t>
  </si>
  <si>
    <t>Street Furniture &amp; Ironworks</t>
  </si>
  <si>
    <t>Products, includes benches, bins, etc.</t>
  </si>
  <si>
    <t>Horticultural</t>
  </si>
  <si>
    <t>Product / service, includes agriculture</t>
  </si>
  <si>
    <t>Chemicals</t>
  </si>
  <si>
    <t>Seeds &amp; Plants</t>
  </si>
  <si>
    <t>Soils &amp; Dressing</t>
  </si>
  <si>
    <t>Stones &amp; Rocks</t>
  </si>
  <si>
    <t>Tools &amp; Equipment</t>
  </si>
  <si>
    <t>Purchase</t>
  </si>
  <si>
    <t>Tree Trimming</t>
  </si>
  <si>
    <t>Trees &amp; Shrubs</t>
  </si>
  <si>
    <t>Verges</t>
  </si>
  <si>
    <t>Weed Control</t>
  </si>
  <si>
    <t>Housing Management</t>
  </si>
  <si>
    <t>Arms Length Management Organisations</t>
  </si>
  <si>
    <t>Housing Association Services</t>
  </si>
  <si>
    <t>Letting  / Estate Agents</t>
  </si>
  <si>
    <t>Stock Management</t>
  </si>
  <si>
    <t>Tenants Associations</t>
  </si>
  <si>
    <t>Human Resources</t>
  </si>
  <si>
    <t>Accommodation</t>
  </si>
  <si>
    <t>Interpretation &amp; Translation</t>
  </si>
  <si>
    <t>Professional &amp; Advisory Services</t>
  </si>
  <si>
    <t>Recruitment &amp; Assessment</t>
  </si>
  <si>
    <t>Temporary &amp; Agency Staff</t>
  </si>
  <si>
    <t>Administration &amp; Clerical</t>
  </si>
  <si>
    <t>Industrial Operatives</t>
  </si>
  <si>
    <t>Professional</t>
  </si>
  <si>
    <t>Service, includes surveyors, planners, etc.</t>
  </si>
  <si>
    <t>Salaries</t>
  </si>
  <si>
    <t>Social &amp; Community Care</t>
  </si>
  <si>
    <t>Supply Teachers</t>
  </si>
  <si>
    <t>Training &amp; Conferences</t>
  </si>
  <si>
    <t>Conferences</t>
  </si>
  <si>
    <t>Training</t>
  </si>
  <si>
    <t>Travel &amp; Subsistence</t>
  </si>
  <si>
    <t>Taxi Fares</t>
  </si>
  <si>
    <t>Service, staff only</t>
  </si>
  <si>
    <t>Information Communication Technology</t>
  </si>
  <si>
    <t>Call Systems</t>
  </si>
  <si>
    <t>Hardware</t>
  </si>
  <si>
    <t>Leasing</t>
  </si>
  <si>
    <t>Office &amp; Reprographics Equipment</t>
  </si>
  <si>
    <t>Application Service Provision</t>
  </si>
  <si>
    <t>Cloud Services</t>
  </si>
  <si>
    <t>Disaster Recovery</t>
  </si>
  <si>
    <t>Disposal of Storage Media</t>
  </si>
  <si>
    <t>Internet Service Provision</t>
  </si>
  <si>
    <t>Maintenance &amp; Support</t>
  </si>
  <si>
    <t>Online Services</t>
  </si>
  <si>
    <t>Project Management</t>
  </si>
  <si>
    <t>Website Development</t>
  </si>
  <si>
    <t>Software</t>
  </si>
  <si>
    <t>Commercial Off-The-Shelf</t>
  </si>
  <si>
    <t>Customised &amp; Bespoke</t>
  </si>
  <si>
    <t>Mobile App Development</t>
  </si>
  <si>
    <t>Telecommunications</t>
  </si>
  <si>
    <t>Airwave</t>
  </si>
  <si>
    <t>Fixed</t>
  </si>
  <si>
    <t>Mobile</t>
  </si>
  <si>
    <t>Legal Services</t>
  </si>
  <si>
    <t>Advocacy</t>
  </si>
  <si>
    <t>Election Services</t>
  </si>
  <si>
    <t>General Support</t>
  </si>
  <si>
    <t>Service, includes conveyancing, etc.</t>
  </si>
  <si>
    <t>Legal Opinion</t>
  </si>
  <si>
    <t>Licensing / Accreditation</t>
  </si>
  <si>
    <t>Service, includes Television Licensing, PRS / PPL etc.</t>
  </si>
  <si>
    <t>Specialist Support</t>
  </si>
  <si>
    <t>Service, includes Private Finance Initiative &amp; Public Private Partnerships</t>
  </si>
  <si>
    <t>Mail Services</t>
  </si>
  <si>
    <t>Couriers</t>
  </si>
  <si>
    <t>Freight</t>
  </si>
  <si>
    <t>Postage</t>
  </si>
  <si>
    <t>Passenger Transport</t>
  </si>
  <si>
    <t>Passenger vehicles service</t>
  </si>
  <si>
    <t>Bus &amp; Coach Services</t>
  </si>
  <si>
    <t>Adult Social Care</t>
  </si>
  <si>
    <t>Children Social Care</t>
  </si>
  <si>
    <t>Home to School / College</t>
  </si>
  <si>
    <t>Home to School / College - Special Educational Needs</t>
  </si>
  <si>
    <t>Local Bus Services</t>
  </si>
  <si>
    <t>Concessionary Fares &amp; Subsidized Travel</t>
  </si>
  <si>
    <t>Fleet Management</t>
  </si>
  <si>
    <t>Haulage</t>
  </si>
  <si>
    <t>Minibus Services</t>
  </si>
  <si>
    <t>Repair</t>
  </si>
  <si>
    <t>Taxi Services</t>
  </si>
  <si>
    <t>Non Staff</t>
  </si>
  <si>
    <t>Staff</t>
  </si>
  <si>
    <t>Social Community Care Supplies &amp; Services - Adult</t>
  </si>
  <si>
    <t>Advice, Advocacy &amp; Counselling Services</t>
  </si>
  <si>
    <t>Alcohol &amp; Drug Rehabilitation</t>
  </si>
  <si>
    <t>Asylum Seekers Services</t>
  </si>
  <si>
    <t>Black &amp; Minority Ethnic Services</t>
  </si>
  <si>
    <t>Day Care</t>
  </si>
  <si>
    <t>Direct Payment</t>
  </si>
  <si>
    <t>Domiciliary Care</t>
  </si>
  <si>
    <t>Reablement</t>
  </si>
  <si>
    <t>Floating Support</t>
  </si>
  <si>
    <t>Support tied to individual rather than location</t>
  </si>
  <si>
    <t>Homeless Support</t>
  </si>
  <si>
    <t>Independent Supported Living</t>
  </si>
  <si>
    <t>Extra Care</t>
  </si>
  <si>
    <t>Mental Health Services</t>
  </si>
  <si>
    <t>Nursing &amp; Residential Care Homes</t>
  </si>
  <si>
    <t>Respite</t>
  </si>
  <si>
    <t>Residential</t>
  </si>
  <si>
    <t>Short break</t>
  </si>
  <si>
    <t>Community</t>
  </si>
  <si>
    <t>Services for Carers</t>
  </si>
  <si>
    <t>Carer Sitting Services</t>
  </si>
  <si>
    <t>Carers breaks</t>
  </si>
  <si>
    <t>Shared Lives</t>
  </si>
  <si>
    <t>'Adult fostering' service</t>
  </si>
  <si>
    <t>Sheltered Accommodation</t>
  </si>
  <si>
    <t>Temporary Accommodation - Unsupported</t>
  </si>
  <si>
    <t>Social Community Care Supplies &amp; Services - Children</t>
  </si>
  <si>
    <t>Community Based Services</t>
  </si>
  <si>
    <t>After School Care</t>
  </si>
  <si>
    <t>Alternative Education</t>
  </si>
  <si>
    <t>Baby Sitting Services</t>
  </si>
  <si>
    <t>Childcare Services</t>
  </si>
  <si>
    <t>Childrens Centres</t>
  </si>
  <si>
    <t>Creche Buildings</t>
  </si>
  <si>
    <t>Lease / Hire of Premises</t>
  </si>
  <si>
    <t>Creche Staffing</t>
  </si>
  <si>
    <t>Creches</t>
  </si>
  <si>
    <t>Schools &amp; Academies</t>
  </si>
  <si>
    <t>Voluntary Sector Support Services e.g. Activities</t>
  </si>
  <si>
    <t>Disabled Children</t>
  </si>
  <si>
    <t>Care Services</t>
  </si>
  <si>
    <t>Day Services</t>
  </si>
  <si>
    <t>Leisure Early Years</t>
  </si>
  <si>
    <t>Play Services</t>
  </si>
  <si>
    <t>Residential Care</t>
  </si>
  <si>
    <t>Short Day Breaks</t>
  </si>
  <si>
    <t>Short Overnight Breaks</t>
  </si>
  <si>
    <t>Volunteering Youth Support Services</t>
  </si>
  <si>
    <t>Early Intervention Health Services</t>
  </si>
  <si>
    <t>Advice &amp; Counselling</t>
  </si>
  <si>
    <t>Family Based Services</t>
  </si>
  <si>
    <t>Family Support</t>
  </si>
  <si>
    <t>Health Visiting</t>
  </si>
  <si>
    <t>Midwifery</t>
  </si>
  <si>
    <t>Nutrition</t>
  </si>
  <si>
    <t>Parenting</t>
  </si>
  <si>
    <t>Prevention Services</t>
  </si>
  <si>
    <t>School Nursing</t>
  </si>
  <si>
    <t>Supporting People</t>
  </si>
  <si>
    <t>Teenage Parents</t>
  </si>
  <si>
    <t>Residential Services</t>
  </si>
  <si>
    <t>Foster Care</t>
  </si>
  <si>
    <t>Semi-Independent Living &amp; Leaving Care</t>
  </si>
  <si>
    <t>Special Educational Needs Placements</t>
  </si>
  <si>
    <t>Specialist Needs</t>
  </si>
  <si>
    <t>Adolescent Mental Health Services</t>
  </si>
  <si>
    <t>Adoption Services</t>
  </si>
  <si>
    <t>Carer Assessments</t>
  </si>
  <si>
    <t>Community &amp; Mental Health Service</t>
  </si>
  <si>
    <t>Fostering Service</t>
  </si>
  <si>
    <t>Independent Reviewing Officer Service</t>
  </si>
  <si>
    <t>Leaving Care Services</t>
  </si>
  <si>
    <t>Parent &amp; Child Assessments</t>
  </si>
  <si>
    <t>Social Work Practice &amp; Training</t>
  </si>
  <si>
    <t>Specialist Domestic Violence</t>
  </si>
  <si>
    <t>Speech &amp; Language</t>
  </si>
  <si>
    <t>Substance Misuse</t>
  </si>
  <si>
    <t>Supervised Contacts</t>
  </si>
  <si>
    <t>Troubled Families</t>
  </si>
  <si>
    <t>Young Carers</t>
  </si>
  <si>
    <t>Young Runaways</t>
  </si>
  <si>
    <t>Support Services &amp; Advocacy Services</t>
  </si>
  <si>
    <t>Translation</t>
  </si>
  <si>
    <t>Transport Services</t>
  </si>
  <si>
    <t>Youth Services</t>
  </si>
  <si>
    <t>Career Advice Services</t>
  </si>
  <si>
    <t>Transition Between Children &amp; Adults</t>
  </si>
  <si>
    <t>Youth Offending Services</t>
  </si>
  <si>
    <t>Social Community Care Supplies &amp; Services</t>
  </si>
  <si>
    <t>Products, includes incontinence products etc.</t>
  </si>
  <si>
    <t>Fitted Equipment</t>
  </si>
  <si>
    <t>Products, supply &amp; fit.  Stair lifts, hoists etc.</t>
  </si>
  <si>
    <t>Non Fitted Equipment</t>
  </si>
  <si>
    <t>Mobility aids, dressing aids etc.</t>
  </si>
  <si>
    <t>Sports &amp; Playground Equipment &amp; Maintenance</t>
  </si>
  <si>
    <t>Playground Equipment</t>
  </si>
  <si>
    <t>Playground Equipment Maintenance</t>
  </si>
  <si>
    <t>Sports Equipment</t>
  </si>
  <si>
    <t>Sports Equipment Maintenance</t>
  </si>
  <si>
    <t>Sports &amp; Playground &amp; Pool Maintenance</t>
  </si>
  <si>
    <t>Service.  Maintenance of sports grounds, playgrounds and pools, not equipment.</t>
  </si>
  <si>
    <t>Stationery</t>
  </si>
  <si>
    <t>Paper Products</t>
  </si>
  <si>
    <t>Books &amp; Pads</t>
  </si>
  <si>
    <t>Not including diaries</t>
  </si>
  <si>
    <t>Envelopes</t>
  </si>
  <si>
    <t>Labels</t>
  </si>
  <si>
    <t>Paper &amp; Board</t>
  </si>
  <si>
    <t>Sundries</t>
  </si>
  <si>
    <t>Desktop Equipment</t>
  </si>
  <si>
    <t>Diaries &amp; Planners</t>
  </si>
  <si>
    <t>Including calendars, wall charts etc.</t>
  </si>
  <si>
    <t>Fastening &amp; Binding</t>
  </si>
  <si>
    <t>Filing &amp; Storage</t>
  </si>
  <si>
    <t>Writing &amp; Drawing</t>
  </si>
  <si>
    <t>Including consumables &amp; correction products</t>
  </si>
  <si>
    <t>Street &amp; Traffic Management</t>
  </si>
  <si>
    <t>Parking</t>
  </si>
  <si>
    <t>Car Parks</t>
  </si>
  <si>
    <t>Products or supply &amp; fit, includes meters, machines &amp; lights, etc</t>
  </si>
  <si>
    <t>Fines Collection</t>
  </si>
  <si>
    <t>Wardens</t>
  </si>
  <si>
    <t>Planning</t>
  </si>
  <si>
    <t>Traffic Control</t>
  </si>
  <si>
    <t>Utilities</t>
  </si>
  <si>
    <t>Electricity</t>
  </si>
  <si>
    <t>Gas</t>
  </si>
  <si>
    <t>Heating Oil</t>
  </si>
  <si>
    <t>Sewerage</t>
  </si>
  <si>
    <t>Solid Fuels</t>
  </si>
  <si>
    <t>Water</t>
  </si>
  <si>
    <t>Vehicle Management</t>
  </si>
  <si>
    <t>Products, includes cars &amp; vans, not buses</t>
  </si>
  <si>
    <t>Cycles</t>
  </si>
  <si>
    <t>Fuel</t>
  </si>
  <si>
    <t>Heavy Construction Equipment</t>
  </si>
  <si>
    <t>Products, includes vehicles</t>
  </si>
  <si>
    <t>Service, not buses</t>
  </si>
  <si>
    <t>Products, includes refuse vehicles, fork trucks, etc.</t>
  </si>
  <si>
    <t>Parts</t>
  </si>
  <si>
    <t>Products, includes tyres, exhausts products, etc. not buses</t>
  </si>
  <si>
    <t>Signage &amp; Livery</t>
  </si>
  <si>
    <t>Vehicle Recovery</t>
  </si>
  <si>
    <t>Works - Construction, Repair &amp; Maintenance</t>
  </si>
  <si>
    <t>Architect</t>
  </si>
  <si>
    <t>Buildings</t>
  </si>
  <si>
    <t>Construction</t>
  </si>
  <si>
    <t>Demolition &amp; Asbestos Removal</t>
  </si>
  <si>
    <t>Surveys</t>
  </si>
  <si>
    <t>Engineering</t>
  </si>
  <si>
    <t>Manufacturing Services</t>
  </si>
  <si>
    <t>Heavy Industry</t>
  </si>
  <si>
    <t>Small Scale Fabrication</t>
  </si>
  <si>
    <t>Service, including 3D printing</t>
  </si>
  <si>
    <t>Open Spaces</t>
  </si>
  <si>
    <t>Service, includes grounds, etc.</t>
  </si>
  <si>
    <t>Raw Materials</t>
  </si>
  <si>
    <t>Product / service, including mining, forestry etc.</t>
  </si>
  <si>
    <t>Roads</t>
  </si>
  <si>
    <t>Design</t>
  </si>
  <si>
    <t>Emergency</t>
  </si>
  <si>
    <t>Guard Rails &amp; Signs</t>
  </si>
  <si>
    <t>Proprietary Surfacing</t>
  </si>
  <si>
    <t>Service, includes surface dressing, anti-skid, etc.</t>
  </si>
  <si>
    <t>Reconstruction &amp; Resurfacing</t>
  </si>
  <si>
    <t>Road Markings</t>
  </si>
  <si>
    <t xml:space="preserve">NET PRICE </t>
  </si>
  <si>
    <t>HPBC</t>
  </si>
  <si>
    <t>SMDC</t>
  </si>
  <si>
    <t>JOINT</t>
  </si>
  <si>
    <t>Auth</t>
  </si>
  <si>
    <t>STATUS</t>
  </si>
  <si>
    <t>PROC-</t>
  </si>
  <si>
    <t>PROCEDURE</t>
  </si>
  <si>
    <t>CONTRACT TITLE</t>
  </si>
  <si>
    <t xml:space="preserve">Supplies / 
Service / 
Works / Software </t>
  </si>
  <si>
    <t xml:space="preserve">TOP
Level CPV Code </t>
  </si>
  <si>
    <t>CONTRACT TYPE</t>
  </si>
  <si>
    <t>START DATE</t>
  </si>
  <si>
    <t>END DATE</t>
  </si>
  <si>
    <t>EXT PERIOD</t>
  </si>
  <si>
    <t xml:space="preserve">REVIEW DATE (6 MONTHS BEFORE END) </t>
  </si>
  <si>
    <t xml:space="preserve">£ VALUE TCV or p/a
</t>
  </si>
  <si>
    <t>SUPPLIER</t>
  </si>
  <si>
    <t>ADDRESS</t>
  </si>
  <si>
    <t>SME (less 250 staff)</t>
  </si>
  <si>
    <t xml:space="preserve">Charity / voluntary </t>
  </si>
  <si>
    <t>Company Reg No</t>
  </si>
  <si>
    <t>CONTACT DETAILS</t>
  </si>
  <si>
    <t>LEAD SERVICE AREA</t>
  </si>
  <si>
    <t>LEAD OFFICER</t>
  </si>
  <si>
    <t>PURCHASE ORDER NO</t>
  </si>
  <si>
    <t>VAT - RECOVERED Y or N</t>
  </si>
  <si>
    <t>NOTICE PERIOD (MTHS)</t>
  </si>
  <si>
    <t>BUY OUT (costs)</t>
  </si>
  <si>
    <t>GIVE NOTICE BY</t>
  </si>
  <si>
    <t>OJEU       Award date</t>
  </si>
  <si>
    <t>OJEU Notice date</t>
  </si>
  <si>
    <t>Open to other Local Auth</t>
  </si>
  <si>
    <t>Price change</t>
  </si>
  <si>
    <t>Stage Payments / retentions</t>
  </si>
  <si>
    <t>LIVE</t>
  </si>
  <si>
    <t>TENDER</t>
  </si>
  <si>
    <t xml:space="preserve">SMDC Vehicle Financial Leasing </t>
  </si>
  <si>
    <t>RECURRING</t>
  </si>
  <si>
    <t>[-]</t>
  </si>
  <si>
    <t>Rolling Agreement</t>
  </si>
  <si>
    <t>N/a</t>
  </si>
  <si>
    <t xml:space="preserve">Lombard Vehicle Management </t>
  </si>
  <si>
    <t>7 Brindley Place, Birmingham, 
B1 2TZ</t>
  </si>
  <si>
    <t>No</t>
  </si>
  <si>
    <t>Finance</t>
  </si>
  <si>
    <t>K Pointon</t>
  </si>
  <si>
    <t xml:space="preserve">Y </t>
  </si>
  <si>
    <t>n</t>
  </si>
  <si>
    <t>no</t>
  </si>
  <si>
    <t>Works</t>
  </si>
  <si>
    <t>Assets</t>
  </si>
  <si>
    <t xml:space="preserve">Katy Webster </t>
  </si>
  <si>
    <t>Y</t>
  </si>
  <si>
    <t>Organisational Development &amp; Transformation - ICT</t>
  </si>
  <si>
    <t>Tanya Cooper</t>
  </si>
  <si>
    <t>Annual Renewal</t>
  </si>
  <si>
    <t xml:space="preserve">Legal &amp; Elections </t>
  </si>
  <si>
    <t>y</t>
  </si>
  <si>
    <t>T2012_005</t>
  </si>
  <si>
    <t>Telecoms - line rentals and calls (SMDC)</t>
  </si>
  <si>
    <t>Daisy Group</t>
  </si>
  <si>
    <t>Daisy House Lindred Rd 
Bus Park 
Nelson Lancs 
BB9 5SR</t>
  </si>
  <si>
    <t xml:space="preserve">Antony Martinez </t>
  </si>
  <si>
    <t>n/a</t>
  </si>
  <si>
    <t>Telecoms - line rentals and calls (HPBC)</t>
  </si>
  <si>
    <t>Daisy House 
Lindred Rd 
Bus Park 
Nelson Lancs 
BB9 5SR</t>
  </si>
  <si>
    <t>N/A</t>
  </si>
  <si>
    <t>PROC-6190</t>
  </si>
  <si>
    <t xml:space="preserve">Framework </t>
  </si>
  <si>
    <t xml:space="preserve">Maintel and Red Box Support services </t>
  </si>
  <si>
    <t xml:space="preserve">Maintel Europe Limited </t>
  </si>
  <si>
    <t>5th Floor 
Landmark House 
69 Leaden Hall street 
London 
EC3A 2BG</t>
  </si>
  <si>
    <t>N</t>
  </si>
  <si>
    <t>02665837</t>
  </si>
  <si>
    <t>TBC</t>
  </si>
  <si>
    <t>PROC-6259</t>
  </si>
  <si>
    <t xml:space="preserve">Maintel - Mitel Software upgrade </t>
  </si>
  <si>
    <t>One Off</t>
  </si>
  <si>
    <t xml:space="preserve">Rolling Agreement </t>
  </si>
  <si>
    <t>Organisational Development &amp; Transformation - HR</t>
  </si>
  <si>
    <t>Yes</t>
  </si>
  <si>
    <t>Joanne Wheeldon</t>
  </si>
  <si>
    <t>PROC-4085</t>
  </si>
  <si>
    <t>CCN</t>
  </si>
  <si>
    <t>Logistics Support Market Stalls SMDC</t>
  </si>
  <si>
    <t xml:space="preserve">Services </t>
  </si>
  <si>
    <t xml:space="preserve">RECURRING </t>
  </si>
  <si>
    <t>Alliance Environmental Services (AES)</t>
  </si>
  <si>
    <t>Unit 1 Brooks Lane
Middlewich
Cheshire
CW10 0JG</t>
  </si>
  <si>
    <t>Regeneration</t>
  </si>
  <si>
    <t xml:space="preserve">Marc Briand </t>
  </si>
  <si>
    <t>PROC-5327</t>
  </si>
  <si>
    <t>FRAMEWORK</t>
  </si>
  <si>
    <t xml:space="preserve">Post and Mail Room Equipment </t>
  </si>
  <si>
    <t xml:space="preserve">Supplies </t>
  </si>
  <si>
    <t xml:space="preserve">Pitney Bowes Limited </t>
  </si>
  <si>
    <t>Langlands House 
130 Sandringham Avenue 
Harlow
Essex 
CM19 5QA</t>
  </si>
  <si>
    <t xml:space="preserve">Grant MacMillian </t>
  </si>
  <si>
    <t xml:space="preserve">Customer Services </t>
  </si>
  <si>
    <t>Shirley Mamczur</t>
  </si>
  <si>
    <t xml:space="preserve">TBC </t>
  </si>
  <si>
    <t>PROC-4844</t>
  </si>
  <si>
    <t xml:space="preserve">FRAMEWORK </t>
  </si>
  <si>
    <t xml:space="preserve">HPBC and SMDC Content managed Website </t>
  </si>
  <si>
    <t xml:space="preserve">Ext is for 1+1
29/06/2026
29/06/2027
</t>
  </si>
  <si>
    <t xml:space="preserve">Goss Interactive Limited </t>
  </si>
  <si>
    <t>25 Dark Lane View 
Plymouth 
PL6 7TL</t>
  </si>
  <si>
    <t>03553908</t>
  </si>
  <si>
    <t xml:space="preserve">Matthew Barnes </t>
  </si>
  <si>
    <t>CCS framework</t>
  </si>
  <si>
    <t xml:space="preserve">RPI at renewal date </t>
  </si>
  <si>
    <t xml:space="preserve">N/a </t>
  </si>
  <si>
    <t>PROC-2361</t>
  </si>
  <si>
    <t>SINGLE SOURCE</t>
  </si>
  <si>
    <t xml:space="preserve">Banking Services </t>
  </si>
  <si>
    <t xml:space="preserve">NatWest Bank </t>
  </si>
  <si>
    <t>Commercial Banking 
North Staffordshire Office 
Churchill House, 
Regents road
Hanley ST1 3JJ</t>
  </si>
  <si>
    <t>NO</t>
  </si>
  <si>
    <t xml:space="preserve">Andrew Hustwit - Relationship Manager </t>
  </si>
  <si>
    <t>Claire Hazeldene</t>
  </si>
  <si>
    <t>PROC-4806</t>
  </si>
  <si>
    <t xml:space="preserve">Treasury Services </t>
  </si>
  <si>
    <t xml:space="preserve">Link Treasury Services 
(Name Change)
 MUFG Corporate Markets </t>
  </si>
  <si>
    <t>Link Treasury Services Limited of 6th Floor 65 Gresham Street London UK EC2V 7NQ</t>
  </si>
  <si>
    <t>Emily Bennetts</t>
  </si>
  <si>
    <t>Subscription to Browse a-loud 
(Adding speech to, translation and reading support to Online content)</t>
  </si>
  <si>
    <t>Text Help Systems Ltd</t>
  </si>
  <si>
    <t>Lucas Exchange 
10 Orchard Way Greystone Road Antrim, 
Northern Ireland BT41 2RU</t>
  </si>
  <si>
    <t xml:space="preserve">Unknown </t>
  </si>
  <si>
    <t>No Northern Ireland 31186</t>
  </si>
  <si>
    <t>Info@texthelp.com +44 028 9422 8105 j.burns@texthelp.com</t>
  </si>
  <si>
    <t>PROC-6205</t>
  </si>
  <si>
    <t xml:space="preserve">Transformation </t>
  </si>
  <si>
    <t>Lindsay McDermott</t>
  </si>
  <si>
    <t>EX2014_002</t>
  </si>
  <si>
    <t>Planning Inspectorate Services for Core Strategy</t>
  </si>
  <si>
    <t>Planning Inspectorate</t>
  </si>
  <si>
    <t>3Q KITE WINGTEMPLE QUAY HOUSE
2 THE SQUARE
BRISTOL	
BS1 6PN</t>
  </si>
  <si>
    <t xml:space="preserve">Ben Haywood </t>
  </si>
  <si>
    <t>Vehicle leasing 
Administration Services (SMDC)</t>
  </si>
  <si>
    <t>Knowles Associates</t>
  </si>
  <si>
    <t>Red Lion House, The Green Gt Bentley, Colchester Essex, C07 8QG</t>
  </si>
  <si>
    <t>PROC-2854</t>
  </si>
  <si>
    <t xml:space="preserve">Application Programme Interface </t>
  </si>
  <si>
    <t xml:space="preserve">CIVICA API </t>
  </si>
  <si>
    <t>Castel gate Drive 
Dudley 
West Midlands
DY1 4TD</t>
  </si>
  <si>
    <t xml:space="preserve">PROC-5452 </t>
  </si>
  <si>
    <t>SOFTWARE</t>
  </si>
  <si>
    <t xml:space="preserve">Financial Accounting System </t>
  </si>
  <si>
    <t xml:space="preserve">Rolling  Agreement </t>
  </si>
  <si>
    <t xml:space="preserve">Integra </t>
  </si>
  <si>
    <t>Capita IB Solutions (Uk) Limited
Po Box 212
Faverdale Ind Estate
Darlington 
D1 9HN</t>
  </si>
  <si>
    <t>None</t>
  </si>
  <si>
    <t>Communities and Climate Change</t>
  </si>
  <si>
    <t>PROC-5471</t>
  </si>
  <si>
    <t xml:space="preserve">SINGLE SOURCE </t>
  </si>
  <si>
    <t xml:space="preserve">Objective 
Key Plan - Software support and Maintenance </t>
  </si>
  <si>
    <t xml:space="preserve">Recurring </t>
  </si>
  <si>
    <t xml:space="preserve">Objective Corporation Limited </t>
  </si>
  <si>
    <t>Level 10 Thames Tower, Station
Road, Reading, Berkshire, RG1
1LX, England</t>
  </si>
  <si>
    <t>03965318</t>
  </si>
  <si>
    <t xml:space="preserve">Jess Oats </t>
  </si>
  <si>
    <t xml:space="preserve">None </t>
  </si>
  <si>
    <t>PROC- XXXX</t>
  </si>
  <si>
    <t>pr</t>
  </si>
  <si>
    <t xml:space="preserve">IKEN Business Limited </t>
  </si>
  <si>
    <t>One St George Square 
Bath Street
Bristol 
BS1 6BA</t>
  </si>
  <si>
    <t xml:space="preserve">One St George Square 
Bath Street
Bristol 
BS1 6BA
</t>
  </si>
  <si>
    <t xml:space="preserve">Paid by Yr. in Advance </t>
  </si>
  <si>
    <t>PROC-4737</t>
  </si>
  <si>
    <t xml:space="preserve">TENDER </t>
  </si>
  <si>
    <t>Elections Stationery and Canvass</t>
  </si>
  <si>
    <t>1) 28/02/2027
2) 28/02/2028
3) 28/02/2029</t>
  </si>
  <si>
    <t>Civica Elections Services</t>
  </si>
  <si>
    <t>Southbank Central, 30 Stamford Street, London SE1 9LQ</t>
  </si>
  <si>
    <t>020 8829 8423</t>
  </si>
  <si>
    <t xml:space="preserve">Paul Rushworth </t>
  </si>
  <si>
    <t>Democratic Services</t>
  </si>
  <si>
    <t xml:space="preserve">David Smith </t>
  </si>
  <si>
    <t>PROC-XXXX</t>
  </si>
  <si>
    <t xml:space="preserve">Vodafone GCF Connection for PSN 
</t>
  </si>
  <si>
    <t>Vodafone</t>
  </si>
  <si>
    <t xml:space="preserve">PO BOX 932
DONCASTER	
DN4 5XW
</t>
  </si>
  <si>
    <t>01471587</t>
  </si>
  <si>
    <t>PROC-3363</t>
  </si>
  <si>
    <t>Concession for provision of hospitality, catering and events at Pavilion Gardens Buxton</t>
  </si>
  <si>
    <t>Concession</t>
  </si>
  <si>
    <t>Parkwood Leisure Ltd</t>
  </si>
  <si>
    <t>Attwood House,Perdiswell Park  Droitwich Road, Worcester  WR3 7NW</t>
  </si>
  <si>
    <t>Service Commissioning</t>
  </si>
  <si>
    <t>Nicola Kemp</t>
  </si>
  <si>
    <t>09000000</t>
  </si>
  <si>
    <t>Electricity Supply HPBC</t>
  </si>
  <si>
    <t xml:space="preserve">Total Energies Gas and Power Ltd </t>
  </si>
  <si>
    <t>Bridge gate 
55-57 High Street 
Red Hill 
Surrey 
RH1 1RX</t>
  </si>
  <si>
    <t>02172239</t>
  </si>
  <si>
    <t>Electricity Supply SMDC</t>
  </si>
  <si>
    <t>PROC-4021</t>
  </si>
  <si>
    <t>Regulatory Legislation Software - 
Riams System</t>
  </si>
  <si>
    <t>4500.00 P/a</t>
  </si>
  <si>
    <t>RIAMS</t>
  </si>
  <si>
    <t>PO Box 59, Llandysul, Ceredigion SA44 5WX</t>
  </si>
  <si>
    <t>Regulatory</t>
  </si>
  <si>
    <t>Alicia Patterson</t>
  </si>
  <si>
    <t xml:space="preserve">PROC- SLA </t>
  </si>
  <si>
    <t xml:space="preserve">Local Government Area Partnership </t>
  </si>
  <si>
    <t xml:space="preserve">Contingency Planning </t>
  </si>
  <si>
    <t xml:space="preserve">Derbyshire County Council </t>
  </si>
  <si>
    <t>Derbyshire County Council
County Hall
Matlock
DE4 3AG</t>
  </si>
  <si>
    <t>David Owen</t>
  </si>
  <si>
    <t>PROC-SLA</t>
  </si>
  <si>
    <t xml:space="preserve">Staffordshire County Council </t>
  </si>
  <si>
    <t>County Buildings
Martin Street
Stafford
ST16 2LH</t>
  </si>
  <si>
    <t xml:space="preserve">David Owen </t>
  </si>
  <si>
    <t>Single Source</t>
  </si>
  <si>
    <t>PROC-2447</t>
  </si>
  <si>
    <t xml:space="preserve">PUBLIC to PUBLIC </t>
  </si>
  <si>
    <t xml:space="preserve">Employee support and Counselling Services </t>
  </si>
  <si>
    <t xml:space="preserve">North Staffordshire Combined Healthcare NHS Trust </t>
  </si>
  <si>
    <t>Staff Support &amp; Counselling Services 
Longton Cottage Hospital 
Upper Belgrave Road 
Longton
STOKE-ON-TRENT
ST3 4QX</t>
  </si>
  <si>
    <t xml:space="preserve">OD &amp; Transformation -HR </t>
  </si>
  <si>
    <t xml:space="preserve">Lisa Bond </t>
  </si>
  <si>
    <t xml:space="preserve">SLA </t>
  </si>
  <si>
    <t>PROC-6327</t>
  </si>
  <si>
    <t xml:space="preserve">Ad Hoc Archaeology Support for Planning Applications </t>
  </si>
  <si>
    <t>ONE OFF</t>
  </si>
  <si>
    <t>Derbyshire County Council</t>
  </si>
  <si>
    <t xml:space="preserve">County Hall 
Matlock </t>
  </si>
  <si>
    <t xml:space="preserve">Regulatory Services - Planning </t>
  </si>
  <si>
    <t>PROC-5535</t>
  </si>
  <si>
    <t>Corporate Asset Property management information system</t>
  </si>
  <si>
    <t xml:space="preserve">24 Months 
04.11.2023 - 03.11.2025
+1 03/11/2026
+1 03/11/2027
</t>
  </si>
  <si>
    <t>Concerto Support Services Ltd</t>
  </si>
  <si>
    <t>The Brewhouse 
Greenall's Avenue 
Warrington Cheshire 
WA14 6HL</t>
  </si>
  <si>
    <t xml:space="preserve">Assets </t>
  </si>
  <si>
    <t xml:space="preserve">Adrian Corbishley </t>
  </si>
  <si>
    <t xml:space="preserve">90 Written Days </t>
  </si>
  <si>
    <t>PROC-5594</t>
  </si>
  <si>
    <t xml:space="preserve">FTS Tender </t>
  </si>
  <si>
    <t>Arboricultural Services Framework</t>
  </si>
  <si>
    <t xml:space="preserve">1. Arb (Tree Care Specialist) Ltd
3. Banks Wood 
5 Glendale Countryside
6 Ground Control 
7 Hamps Valley 
10 N&amp;J Tree services Limited 
11 P Storer 
12 Peak Tree Consultancy 
13 Thomspon Tree Services 
</t>
  </si>
  <si>
    <t xml:space="preserve">1. Arb - Arbour Tree Farm, The Green, Cheadle, Staffordshire. ST10 1XS
3. Banks Wood 
105 Padfield Main Rd Padfield Glossop Derbyshire SK13 1ET
5. Glen Dale 
The Stables,  Duxbury Hall Road,  Duxbury Park,  Chorley,  Lancashire PR7 4AT
6 Ground Control 
Kingfisher House Radford Way  Billericay  Essex 
CM12 0EQ Billericay 
7 Hamps Valley 
Hamps House,  One cote, Leek, Staffs,  ST13 7RG
10 N&amp;J 
Wellfields,  Will field Lane,  Brown Edge,  Stoke-on-Trent, 
Staffordshire, ST6 8SN 
11 P Storer 
Hayes Farm  Reaps moor  Nr Longnor  Buxton 
SK17 0LN 
12 Peak Tree 
106 Mottram Road  Broad bottom Chesire 
SK146BB
13 Thompson Tree
Ashleigh House,  Cromford Road,  Wirksworth,  DE4 4FR
</t>
  </si>
  <si>
    <t>Multiple</t>
  </si>
  <si>
    <t>Multiple suppliers</t>
  </si>
  <si>
    <t xml:space="preserve">Various </t>
  </si>
  <si>
    <t xml:space="preserve">Development Services </t>
  </si>
  <si>
    <t xml:space="preserve">Helen Core </t>
  </si>
  <si>
    <t>PROC-4530</t>
  </si>
  <si>
    <t xml:space="preserve">Maintenance and Servicing of Carelink Equipment
Two Elements 
1. Data Transfer Management from incumbent 
2. Annual Licence requirements and equipment </t>
  </si>
  <si>
    <t>Tunstall Healthcare (Uk) Ltd</t>
  </si>
  <si>
    <t>Whitley Lodge Whitley Yorkshire DN14 0HR</t>
  </si>
  <si>
    <t>PROC-5274</t>
  </si>
  <si>
    <t>Hybrid Mail and Bulk Printing Services</t>
  </si>
  <si>
    <t>31/03/2028</t>
  </si>
  <si>
    <t>PSL Print Mgmt. Ltd</t>
  </si>
  <si>
    <t>A59 Red Scar Business Park Longridge Road
Preston
Lancashire
PR2 5ND</t>
  </si>
  <si>
    <t>02084294</t>
  </si>
  <si>
    <t>Customer Services</t>
  </si>
  <si>
    <t>PROC-3617</t>
  </si>
  <si>
    <t xml:space="preserve">Electronic Purchasing Card Solution 
(ePCS) </t>
  </si>
  <si>
    <t>Commercial Banking 
North Staffordshire Office 
Churchill House, Regents road
Hanley ST1 3JJ</t>
  </si>
  <si>
    <t>Scotland No SC45551</t>
  </si>
  <si>
    <t xml:space="preserve">Finance </t>
  </si>
  <si>
    <t>PROC-4462</t>
  </si>
  <si>
    <t>IT Managed Service Contract</t>
  </si>
  <si>
    <t>Northgate Public Services (UK) Ltd</t>
  </si>
  <si>
    <t>1st Floor Imax Centre 575-599 Maxted Road Hemmel Hempstead Hertfordshire HP2 7DX</t>
  </si>
  <si>
    <t>Graham Wood</t>
  </si>
  <si>
    <t xml:space="preserve">LIVE </t>
  </si>
  <si>
    <t xml:space="preserve">PROC-3373 </t>
  </si>
  <si>
    <t xml:space="preserve">Credit Referencing, Person tracing, Residency checking </t>
  </si>
  <si>
    <t xml:space="preserve">Equifax </t>
  </si>
  <si>
    <t>6 Wellington Place Leeds LS1 4AP</t>
  </si>
  <si>
    <t xml:space="preserve">Louise Middleton </t>
  </si>
  <si>
    <t>Various</t>
  </si>
  <si>
    <t>PROC-4743</t>
  </si>
  <si>
    <t xml:space="preserve">Single Source </t>
  </si>
  <si>
    <t xml:space="preserve">Ten Year Engineers Inspection at Hales Hall 
</t>
  </si>
  <si>
    <t xml:space="preserve">Mott MacDonald Ltd </t>
  </si>
  <si>
    <t>Mott MacDonald House
8-10 Sydenham Road
Croydon
CR0 2EE</t>
  </si>
  <si>
    <t xml:space="preserve">Mark Preece </t>
  </si>
  <si>
    <t>PROC-4814</t>
  </si>
  <si>
    <t>Framework</t>
  </si>
  <si>
    <t>Provision of E-tendering solution for HPBC and SMDC</t>
  </si>
  <si>
    <t>Recurring</t>
  </si>
  <si>
    <t xml:space="preserve">Proacts (Due North Ltd)
TET LIMITED T/A TRANS EUROPEAN TECHNOLOG
</t>
  </si>
  <si>
    <t>UNIT D9
FRIARSGATE BUSINESS PARK
7 WHITBY AVENUE
PARK ROYAL
LONDON
NW10 7SE</t>
  </si>
  <si>
    <t>Tanya Cooper / Elaine Hallworth</t>
  </si>
  <si>
    <t>PROC-4845</t>
  </si>
  <si>
    <t>Digital Payment Solution - Car Parks</t>
  </si>
  <si>
    <t>Pay by Phone</t>
  </si>
  <si>
    <t>2nd Floor Bishops Court 
17A The Broadway 
Hatfield
UK 
AL9 5HZ</t>
  </si>
  <si>
    <t>PROC-2377</t>
  </si>
  <si>
    <t xml:space="preserve">Joint Venture </t>
  </si>
  <si>
    <t xml:space="preserve">Derbyshire Building Control Partnership </t>
  </si>
  <si>
    <t>[-] ongoing</t>
  </si>
  <si>
    <t>109,000 (p/a)</t>
  </si>
  <si>
    <t>Derbyshire Building control Partnership</t>
  </si>
  <si>
    <t>Dunston Innovation Centre
Dunston Road
Chesterfield
S41 8NG</t>
  </si>
  <si>
    <t>PROC-4754</t>
  </si>
  <si>
    <t xml:space="preserve">Stationery Supplies </t>
  </si>
  <si>
    <t>+1. 24/11/2023 
+1. 24/11/2024
+1. 24/11/2025</t>
  </si>
  <si>
    <t xml:space="preserve">Banner Group Limited </t>
  </si>
  <si>
    <t>K House Sheffield Business Park Europa Link Sheffield South Yorkshire S9 1XU</t>
  </si>
  <si>
    <t xml:space="preserve">Email Security </t>
  </si>
  <si>
    <t xml:space="preserve">Software </t>
  </si>
  <si>
    <t>30/07/2023</t>
  </si>
  <si>
    <t>29/07/2026</t>
  </si>
  <si>
    <t>VIPRE Security Limited</t>
  </si>
  <si>
    <t>Innovation Centre 
Innovation Way 
Keele 
Staffordshire 
ST5 5NT</t>
  </si>
  <si>
    <t>4812110</t>
  </si>
  <si>
    <t>Multiple Suppliers</t>
  </si>
  <si>
    <t>PROC-5261</t>
  </si>
  <si>
    <t xml:space="preserve">East Midlands Law Share </t>
  </si>
  <si>
    <t xml:space="preserve">Anthony Collins Solicitors 
Bevan Brittan LLP
Browne Jacobson 
Chapstick Solicitors LLP
DWF Law 
Freeth LLP
Geldard's LLP
Sharpe Pritchard LLP
Trowlers &amp; Hamlin LLP 
Weightmans LLP </t>
  </si>
  <si>
    <t>PROC-4991</t>
  </si>
  <si>
    <t xml:space="preserve">Mobile Telephones Contract </t>
  </si>
  <si>
    <t xml:space="preserve">Daisy Communications Limited </t>
  </si>
  <si>
    <t>Daisy House, 
Lindred Road Business Park, Nelson, 
Lancashire, 
BB9 5SR</t>
  </si>
  <si>
    <t xml:space="preserve">Kieran </t>
  </si>
  <si>
    <t>PROC-6178</t>
  </si>
  <si>
    <t>Mobile Phones Contract</t>
  </si>
  <si>
    <t>7954912</t>
  </si>
  <si>
    <t>Kieran Townsend</t>
  </si>
  <si>
    <t>Mark Walster</t>
  </si>
  <si>
    <t>PROC-5040</t>
  </si>
  <si>
    <t>Nutrient Neutrality Mitigation Strategy and Action Plan</t>
  </si>
  <si>
    <t xml:space="preserve">Service </t>
  </si>
  <si>
    <t xml:space="preserve">One Off </t>
  </si>
  <si>
    <t>31/05/2024
31/05/2025
31/05/2026</t>
  </si>
  <si>
    <t xml:space="preserve">Haskoning </t>
  </si>
  <si>
    <t>Business Park, 
Westpoint, 
Peterborough 
PE2 6FZ</t>
  </si>
  <si>
    <t>Dr Ian Dennis - Technical Director
ian.dennis@rhdhv.com
+44 7780 005804</t>
  </si>
  <si>
    <t xml:space="preserve">Mark James </t>
  </si>
  <si>
    <t xml:space="preserve">PROC-6051
</t>
  </si>
  <si>
    <t>CCN to PROC-5040</t>
  </si>
  <si>
    <t xml:space="preserve">Nutrient Neutrality Mitigation Strategy 
Additional Work </t>
  </si>
  <si>
    <t xml:space="preserve">Alasdair </t>
  </si>
  <si>
    <t>PROC-3225</t>
  </si>
  <si>
    <t>Joint Venture Company</t>
  </si>
  <si>
    <t>Joint Venture company - Waste, Cemeteries, Grounds and Street Scene Operational Services
Alliance Environmental Services Ltd</t>
  </si>
  <si>
    <t>Alliance Environmental Services Ltd
Subsidiary Company of HPBC SMDC and Cheshire East Councils</t>
  </si>
  <si>
    <t>Unit 1 Brooks Lane
Middlewich
Cheshire	
CW10 0JG</t>
  </si>
  <si>
    <t>Rob Wilks</t>
  </si>
  <si>
    <t xml:space="preserve">JOINT </t>
  </si>
  <si>
    <t xml:space="preserve">CCN </t>
  </si>
  <si>
    <t>Provision of cemetery services</t>
  </si>
  <si>
    <t>98371110-8</t>
  </si>
  <si>
    <t>the cost is included in the above line</t>
  </si>
  <si>
    <t>Alliance Environmental Services</t>
  </si>
  <si>
    <t>PROC-5617</t>
  </si>
  <si>
    <t xml:space="preserve">Grantfinder - IDOX </t>
  </si>
  <si>
    <t xml:space="preserve">IDOX Software Ltd </t>
  </si>
  <si>
    <t xml:space="preserve"> Unit 5, Woking 8, Forsyth Road, Woking, GU21 5SB</t>
  </si>
  <si>
    <t>02933889</t>
  </si>
  <si>
    <t xml:space="preserve">Organisational Development &amp; Transformation </t>
  </si>
  <si>
    <t xml:space="preserve">Lindsay McDermott </t>
  </si>
  <si>
    <t>PROC-5072</t>
  </si>
  <si>
    <t>HR and OD Consultancy</t>
  </si>
  <si>
    <t>1 - 15.10.2025, +1</t>
  </si>
  <si>
    <t xml:space="preserve"> The Oaks 3 Village Road West Kirby Wirral CH48 3JN</t>
  </si>
  <si>
    <t xml:space="preserve">Tanya Cooper </t>
  </si>
  <si>
    <t>PROC-5278</t>
  </si>
  <si>
    <t>Consultation and Social media monitoring</t>
  </si>
  <si>
    <t>+1 13/12/2024
+1 13/12/2025</t>
  </si>
  <si>
    <t>Zen City</t>
  </si>
  <si>
    <t>Carlebach 20, Tel Aviv,
Israel, 6473005</t>
  </si>
  <si>
    <t xml:space="preserve">Tanya </t>
  </si>
  <si>
    <t xml:space="preserve">60 Days in advance of renewal </t>
  </si>
  <si>
    <t>PROC-5308</t>
  </si>
  <si>
    <t xml:space="preserve">Tree Management Software </t>
  </si>
  <si>
    <t>RA Information Systems 
System Name: Ezy Tree</t>
  </si>
  <si>
    <t xml:space="preserve">RA House
9-10 The Bridge, Beresford Way
Chesterfield
East Midlands
S41 9FG
England
</t>
  </si>
  <si>
    <t xml:space="preserve"> 02254852</t>
  </si>
  <si>
    <t>PROC-5140</t>
  </si>
  <si>
    <t xml:space="preserve">Car Parking Machines, 
Machine Maintenance &amp; 
Back Office Systems </t>
  </si>
  <si>
    <t>48000000
51000000</t>
  </si>
  <si>
    <t>24/03/2026
24/03/2027</t>
  </si>
  <si>
    <t>SM £133,982
HP £116,694 
TCV= £250,676</t>
  </si>
  <si>
    <t xml:space="preserve">Flow Bird smart city UK Ltd </t>
  </si>
  <si>
    <t>Discovery Court, 551-553 Wallisdown Road, Bournemouth, BH12 5AG</t>
  </si>
  <si>
    <t xml:space="preserve">Kash Dhadwar </t>
  </si>
  <si>
    <t>PROC-5140b</t>
  </si>
  <si>
    <t xml:space="preserve">BEST VALUE </t>
  </si>
  <si>
    <t xml:space="preserve">Car Parking Machines 
Compatible 
PSP Provider </t>
  </si>
  <si>
    <t>As above</t>
  </si>
  <si>
    <t>10 Willis Way
Poole
DORSET	
BH15 3SS</t>
  </si>
  <si>
    <t>PROC-5282</t>
  </si>
  <si>
    <t>Animal Welfare Inspections 
(LAIA)</t>
  </si>
  <si>
    <t>03000000</t>
  </si>
  <si>
    <t>1) 01.04.2023-31.03.24
2) 01.04.2024 - 31.03.25
3) 01.04.2025 - 31.03.26</t>
  </si>
  <si>
    <t>PO Box 10, County Buildings, Stafford, ST16 2NF</t>
  </si>
  <si>
    <t>Environmental Health</t>
  </si>
  <si>
    <t xml:space="preserve">Alicia Patterson </t>
  </si>
  <si>
    <t>PROC-5322</t>
  </si>
  <si>
    <t xml:space="preserve">Particulate Monitors </t>
  </si>
  <si>
    <t xml:space="preserve">Earth Sense </t>
  </si>
  <si>
    <t>92 Corporation Road 
Leicester
England
LE4 5SP</t>
  </si>
  <si>
    <t xml:space="preserve">Environmental Health </t>
  </si>
  <si>
    <t xml:space="preserve">Daneil McCrory </t>
  </si>
  <si>
    <t>SLM (Software License Management)</t>
  </si>
  <si>
    <t xml:space="preserve">Snow Software </t>
  </si>
  <si>
    <t>Snow Software Ltd
The Capitol Building Oldbury Bracknell
Berkshire RG12 8FZ United Kingdom</t>
  </si>
  <si>
    <t>PROC-5423</t>
  </si>
  <si>
    <t>QUOTES</t>
  </si>
  <si>
    <t xml:space="preserve">Network Pen Testing 
IT Security Testing </t>
  </si>
  <si>
    <t xml:space="preserve">MTI Technology Limited </t>
  </si>
  <si>
    <t>Saltire Court, 20 Castle Terrace, Edinburgh EH1F 2EG</t>
  </si>
  <si>
    <t>SC112019</t>
  </si>
  <si>
    <t xml:space="preserve">Chris Cooke </t>
  </si>
  <si>
    <t>PROC-5286</t>
  </si>
  <si>
    <t xml:space="preserve">Fly Tipping Intervention </t>
  </si>
  <si>
    <t>Wireless CCTV Ltd</t>
  </si>
  <si>
    <t>Wireless CCTV Ltd,
Charles Babbage House,
Kingsway Business Park, Rochdale, OL16 4NW</t>
  </si>
  <si>
    <t>Mark Hitching</t>
  </si>
  <si>
    <t>PROC-5425</t>
  </si>
  <si>
    <t xml:space="preserve">Generator for power outages  </t>
  </si>
  <si>
    <t xml:space="preserve">Aggreko </t>
  </si>
  <si>
    <t>Lomondgate
Sterline Road 
Dumbarton 
G823 RG</t>
  </si>
  <si>
    <t>SC177553</t>
  </si>
  <si>
    <t>Steve Proffitt</t>
  </si>
  <si>
    <t>PROC-5536</t>
  </si>
  <si>
    <t xml:space="preserve">Job evaluation Software tool </t>
  </si>
  <si>
    <t xml:space="preserve">Pilate </t>
  </si>
  <si>
    <t xml:space="preserve">Office 1 
27A Fore Street
Hertford 
SG14 1DJ  </t>
  </si>
  <si>
    <t>PROC-5588</t>
  </si>
  <si>
    <t xml:space="preserve">Public facing forms for digital waste Services </t>
  </si>
  <si>
    <t xml:space="preserve">IEG4 Limited
</t>
  </si>
  <si>
    <t>Queens Court 
Wilmslow Road 
Alderley Edge 
Cheshire 
SK9 7RR</t>
  </si>
  <si>
    <t xml:space="preserve">90 Days </t>
  </si>
  <si>
    <t xml:space="preserve">RPI IN Year 3 &amp; 4 if rolled on </t>
  </si>
  <si>
    <t>PROC-5519</t>
  </si>
  <si>
    <t xml:space="preserve">One Vue Customer portal </t>
  </si>
  <si>
    <t>PROC-5830</t>
  </si>
  <si>
    <t xml:space="preserve">One Vue Customer portal 
Geo Maps Bolt on to One Vue Portal 
</t>
  </si>
  <si>
    <t>PROC-5580</t>
  </si>
  <si>
    <t>E Learning Platform</t>
  </si>
  <si>
    <t xml:space="preserve">Sphere International 
T/a Info Aware 
</t>
  </si>
  <si>
    <t xml:space="preserve">72 Cleveland Street, London W1T 6LZ (“Info Aware”); </t>
  </si>
  <si>
    <t>PROC-5600</t>
  </si>
  <si>
    <t xml:space="preserve">Security Scanning software </t>
  </si>
  <si>
    <t xml:space="preserve">Integrity 360 (Care tower) </t>
  </si>
  <si>
    <t>Unit 4 Horizon Trade Park 
Ring way Bounds Green 
London 
N11 2NW</t>
  </si>
  <si>
    <t xml:space="preserve">PROC-5310 </t>
  </si>
  <si>
    <t>Mod Gov Committee Management System</t>
  </si>
  <si>
    <t>Civica Uk Ltd</t>
  </si>
  <si>
    <t>SOUTH BANK CENTRAL, 30 STAMFORD STREET, LONDON, SE1 9LQ</t>
  </si>
  <si>
    <t>Linden Vernon</t>
  </si>
  <si>
    <t>PROC-6195</t>
  </si>
  <si>
    <t>Support for growing the local social economy(UKSPF HP E26) 
Support for investment in capacity building (UKSPF HP E11)</t>
  </si>
  <si>
    <t>Enterprise Support Alliance Ltd</t>
  </si>
  <si>
    <t>4 Quern House Mill Court 
Great Shelford 
Cambridge
Cambridgeshire 
CB22 5LD</t>
  </si>
  <si>
    <t>11430879</t>
  </si>
  <si>
    <t xml:space="preserve">Marc Wootton </t>
  </si>
  <si>
    <t>PROC-5571</t>
  </si>
  <si>
    <t xml:space="preserve">Inter Authority Agreement </t>
  </si>
  <si>
    <t>UKSPF Business and Low Carbon Support NEDDC</t>
  </si>
  <si>
    <t xml:space="preserve">North East Derbyshire District Council </t>
  </si>
  <si>
    <t xml:space="preserve">2013 Mill Lane 
Wingerworth 
Chesterfield 
Derbyshire 
S42 6NG </t>
  </si>
  <si>
    <t>Lisa Hoyland</t>
  </si>
  <si>
    <t xml:space="preserve">Public to Public </t>
  </si>
  <si>
    <t>PROC-5610</t>
  </si>
  <si>
    <t>Revitalising Buxton Multi-Disciplinary Services</t>
  </si>
  <si>
    <t>Faithfull Gould 
(Name update now called Atkins Realis )</t>
  </si>
  <si>
    <t>Woodcote Grove 
Ashley Road 
Epsom 
Surrey 
KT18 5BW</t>
  </si>
  <si>
    <t>Lorraine Wright</t>
  </si>
  <si>
    <t>PROC-5700</t>
  </si>
  <si>
    <t xml:space="preserve">SMDC Market Gazebo Maintenance </t>
  </si>
  <si>
    <t>City-B group limited</t>
  </si>
  <si>
    <t>UNIT 9, STOKE BUSINESS PARK
WOODHOUSE STREET
STOKE-ON-TRENT
STAFFS	
ST4 1EZ</t>
  </si>
  <si>
    <t>Marc Briand</t>
  </si>
  <si>
    <t>PROC-5670</t>
  </si>
  <si>
    <t>Map Info Pro Software</t>
  </si>
  <si>
    <t>48000000-8</t>
  </si>
  <si>
    <t xml:space="preserve">CDR Group </t>
  </si>
  <si>
    <t>ECCLES HOUSE
ECCLES LANE
HOPE
HOPE VALLEY
S33 6RW</t>
  </si>
  <si>
    <t>PROC-6166</t>
  </si>
  <si>
    <t>05960494</t>
  </si>
  <si>
    <t>PROC-5657</t>
  </si>
  <si>
    <t xml:space="preserve">Licensing software options </t>
  </si>
  <si>
    <t>Unit 5, Woking 8, Forsyth Road, Woking, GU21 5SB</t>
  </si>
  <si>
    <t xml:space="preserve">RPI on annual renewal </t>
  </si>
  <si>
    <t>PROC-5648</t>
  </si>
  <si>
    <t xml:space="preserve">Civica Flare </t>
  </si>
  <si>
    <t xml:space="preserve">Civica Uk limited </t>
  </si>
  <si>
    <t>8th Floor 
Southbank Central 
30 Stamford Street 
London
SE1 9LQ</t>
  </si>
  <si>
    <t>01628868</t>
  </si>
  <si>
    <t xml:space="preserve">Annual </t>
  </si>
  <si>
    <t>PROC-5569</t>
  </si>
  <si>
    <t xml:space="preserve">SM Elections Software </t>
  </si>
  <si>
    <t xml:space="preserve">Civica Uk Limited </t>
  </si>
  <si>
    <t>8th Floor 
SouthBank Central 
30 Stamford Street 
London 
SE1 9LQ</t>
  </si>
  <si>
    <t xml:space="preserve"> 04968437</t>
  </si>
  <si>
    <t xml:space="preserve">HP Elections Software </t>
  </si>
  <si>
    <t>PROC-5674</t>
  </si>
  <si>
    <t>LUF Project Management &amp; Quantity Surveying Support</t>
  </si>
  <si>
    <t>Focus Consultants</t>
  </si>
  <si>
    <t>MILLENIUM WAY WEST
PHOENIX BUSINESS PARK
NOTTINGHAM
NG8 6AS</t>
  </si>
  <si>
    <t>Keiran Townsend</t>
  </si>
  <si>
    <t>PROC-5690</t>
  </si>
  <si>
    <t>Space Park, 
92 Corporation Rd, 
Leicester 
LE4 5SP</t>
  </si>
  <si>
    <t>13407235</t>
  </si>
  <si>
    <t>Environmental health</t>
  </si>
  <si>
    <t>PROC-5691</t>
  </si>
  <si>
    <t xml:space="preserve">EV charging points installations at Moorlands House </t>
  </si>
  <si>
    <t xml:space="preserve">Eon Drive solutions UK </t>
  </si>
  <si>
    <t>Westwood Way, Westwood Business Park, Coventry,
CV4 8LG</t>
  </si>
  <si>
    <t>03407430</t>
  </si>
  <si>
    <t xml:space="preserve">Matthew Trewartha </t>
  </si>
  <si>
    <t>PROC-6172</t>
  </si>
  <si>
    <t>CCN to 
PROC-5614</t>
  </si>
  <si>
    <t xml:space="preserve">UKSPF 2025/26
Employability and skills </t>
  </si>
  <si>
    <t xml:space="preserve">BUSINESS ENTERPRISE SUPPORT LIMITED
</t>
  </si>
  <si>
    <t xml:space="preserve">Silverdale Library, High Street, Newcastle Under Lyme, ST5 6LY </t>
  </si>
  <si>
    <t>03476735</t>
  </si>
  <si>
    <t>CCN to PROC-5614</t>
  </si>
  <si>
    <t>To continue the delivery of Lot 3 – 
Delivery of Skills to progress in work and to fund local skills needs in Staffordshire Moorlands</t>
  </si>
  <si>
    <t>Staffordshire Chambers of Commerce &amp; Industry Ltd</t>
  </si>
  <si>
    <t>Commerce House 
Festival House 
Stoke on Trent 
Staffordshire
ST1 5BE</t>
  </si>
  <si>
    <t xml:space="preserve"> 00465975</t>
  </si>
  <si>
    <t>PROC-6194</t>
  </si>
  <si>
    <t>E33,38,39,41 - (SM &amp; HP) Employability and Skills Project</t>
  </si>
  <si>
    <t xml:space="preserve">Zink </t>
  </si>
  <si>
    <t>Zink HQ
Clough Street 
Buxton 
High Peak 
SK17 6LJ</t>
  </si>
  <si>
    <t>Marc Wootton</t>
  </si>
  <si>
    <t>PROC-6173</t>
  </si>
  <si>
    <t>CCN 2 to 
PROC-5614</t>
  </si>
  <si>
    <t xml:space="preserve">E33,38,39,41 - (SM &amp; HP) Employability and Skills Project
Employability and Skills Lot 3 
EXT to existing agreement </t>
  </si>
  <si>
    <t>One off</t>
  </si>
  <si>
    <t>PROC-5676</t>
  </si>
  <si>
    <t>iLap Planning and Building Control software annual support</t>
  </si>
  <si>
    <t xml:space="preserve">NEC Software Solutions </t>
  </si>
  <si>
    <t>QUEENS COURT
WILMSLOW ROAD
ALDERLEY EDGE	
SK9 7RR</t>
  </si>
  <si>
    <t>00968498</t>
  </si>
  <si>
    <t>PROC-5660</t>
  </si>
  <si>
    <t xml:space="preserve">Allocations &amp; Lettings System (CBL) 
Homelessness prevention and advice (HPA2) </t>
  </si>
  <si>
    <t xml:space="preserve">Locata 
(Housing services) Limited </t>
  </si>
  <si>
    <t>Locata 
Po Box 558
Twickenham
TW1 9RF</t>
  </si>
  <si>
    <t>Housing</t>
  </si>
  <si>
    <t>PROC-5575</t>
  </si>
  <si>
    <t>Tender</t>
  </si>
  <si>
    <t xml:space="preserve">Professional Health and Safety Consultancy Services </t>
  </si>
  <si>
    <t>Right Directions</t>
  </si>
  <si>
    <t>PROC-5806</t>
  </si>
  <si>
    <t xml:space="preserve">Consultancy Services 
Buxton Cemetery Extension - </t>
  </si>
  <si>
    <t>CDS Group</t>
  </si>
  <si>
    <t>BUILDING 51
WREST PARK
SILSOE	
MK45 4HS</t>
  </si>
  <si>
    <t>Matthew Trewartha</t>
  </si>
  <si>
    <t>PROC-6232</t>
  </si>
  <si>
    <t>Password Management Software</t>
  </si>
  <si>
    <t>Rolling agreement</t>
  </si>
  <si>
    <t>Spec Ops (Now Outpost24 AB)</t>
  </si>
  <si>
    <t>19 Eastbourne Terrace, London, W2 6LG</t>
  </si>
  <si>
    <t>PROC-5887</t>
  </si>
  <si>
    <t>Marketing Support for LATco and Move More</t>
  </si>
  <si>
    <t xml:space="preserve">
56,568.00</t>
  </si>
  <si>
    <t>Alliance Leisure Framework</t>
  </si>
  <si>
    <t>2430/2440 
THE QUADRANT
AZTEC WEST
BRISTOL	
BS32 4AQ</t>
  </si>
  <si>
    <t>PROC-5932</t>
  </si>
  <si>
    <t xml:space="preserve">DMA - Brough Park Leisure Centre Leek, </t>
  </si>
  <si>
    <t>PROC-6196</t>
  </si>
  <si>
    <t>CCN TO PROC-5802</t>
  </si>
  <si>
    <t xml:space="preserve">UKSPF
Home Improvements </t>
  </si>
  <si>
    <t xml:space="preserve">Works </t>
  </si>
  <si>
    <t>Staffordshire County Council</t>
  </si>
  <si>
    <t xml:space="preserve">	
TIPPING STREET
STAFFORD	
ST16 2DH
</t>
  </si>
  <si>
    <t xml:space="preserve">Marc W </t>
  </si>
  <si>
    <t>PROC-5624</t>
  </si>
  <si>
    <t xml:space="preserve">Playing Pitch Strategy </t>
  </si>
  <si>
    <t>FMG Consulting Ltd</t>
  </si>
  <si>
    <t>Bank House, 
Market Square, 
Congleton, 
Cheshire,
CW12 1ET</t>
  </si>
  <si>
    <t>07309324</t>
  </si>
  <si>
    <t>Alasdair Cross</t>
  </si>
  <si>
    <t>PROC-5689</t>
  </si>
  <si>
    <t>FTS Tender</t>
  </si>
  <si>
    <t>Insurance services Contract 24/25</t>
  </si>
  <si>
    <t>2+2</t>
  </si>
  <si>
    <t>Protector Insurance
Risk Management Partners
Protector Insurance
Maven Public Sector
Zurich Municipal</t>
  </si>
  <si>
    <t>Simeon Griffiths-Gray</t>
  </si>
  <si>
    <t>PROC-5827</t>
  </si>
  <si>
    <t>Quotes</t>
  </si>
  <si>
    <t xml:space="preserve">Emergency Homeless Accommodation, </t>
  </si>
  <si>
    <t>Variable depending on demand</t>
  </si>
  <si>
    <t xml:space="preserve">1. George Hotel, 2. Trivelle's, 3. Verdon Guest House, 4. Travelodge, 5.Bulls Head/ Queens Arms </t>
  </si>
  <si>
    <t>Matthew Collinson</t>
  </si>
  <si>
    <t>PROC-5778</t>
  </si>
  <si>
    <t xml:space="preserve">Website Accessibility Monitoring </t>
  </si>
  <si>
    <t xml:space="preserve">Site Morse </t>
  </si>
  <si>
    <t xml:space="preserve">71-75 Shelton Street
Covent Garden
London
WC2H 9JQ
United Kingdom
</t>
  </si>
  <si>
    <t xml:space="preserve"> 08451256</t>
  </si>
  <si>
    <t>NI018486</t>
  </si>
  <si>
    <t>PROC-5426</t>
  </si>
  <si>
    <t>Leisure Company - PSA Procurement</t>
  </si>
  <si>
    <t>Parkwood Leisure</t>
  </si>
  <si>
    <t>THE STABLES
DUXBURY HALL ROAD
DUXBURY PARK
CHORLEY
PR7 4AT</t>
  </si>
  <si>
    <t>Elaine Hallworth</t>
  </si>
  <si>
    <t>PROC-5445</t>
  </si>
  <si>
    <t>Cote Heath Skatepark</t>
  </si>
  <si>
    <t>Alliance Leisure Services LTD</t>
  </si>
  <si>
    <t>Sally Curley</t>
  </si>
  <si>
    <t>PROC-5934</t>
  </si>
  <si>
    <t>Civica on Demand, Revenues and Benefits</t>
  </si>
  <si>
    <t>2 Burston Road, Putley, London SW15 6AR</t>
  </si>
  <si>
    <t>Revenues and Benefits</t>
  </si>
  <si>
    <t>PROC-5649</t>
  </si>
  <si>
    <t xml:space="preserve">Civica Keystone Renewal </t>
  </si>
  <si>
    <t>Civica- Keystone</t>
  </si>
  <si>
    <t>PO BOX 212
FAVERDALE INDUST EST
DARLINGTON
DL1 9HN</t>
  </si>
  <si>
    <t>PROC-5942</t>
  </si>
  <si>
    <t>CCN TO PROC-5310 MODERN GOV</t>
  </si>
  <si>
    <t>Civica UK Limited</t>
  </si>
  <si>
    <t>PROC-5727</t>
  </si>
  <si>
    <t xml:space="preserve">Provision of Skips </t>
  </si>
  <si>
    <t>44613700-7</t>
  </si>
  <si>
    <t>1+1+1</t>
  </si>
  <si>
    <t>10,000 p/a</t>
  </si>
  <si>
    <t>Beeson Waste Disposal</t>
  </si>
  <si>
    <t xml:space="preserve">WATERSIDE GARAGE
HADFIELD
GLOSSOP
DERBYSHIRE
SK13 1BS
</t>
  </si>
  <si>
    <t>02560363</t>
  </si>
  <si>
    <t>Alliance Leisure Services Limited</t>
  </si>
  <si>
    <t>PROC-5982</t>
  </si>
  <si>
    <t>EV Charging points Cheadle LC and Tape Street Car park</t>
  </si>
  <si>
    <t>45315300-1</t>
  </si>
  <si>
    <t>EON Energy</t>
  </si>
  <si>
    <t xml:space="preserve">WATERFRONT HOUSE
LAKESIDE COURT
OSIER DRIVE
NOTTINGHAM
Post Code	
NG15 0DS
</t>
  </si>
  <si>
    <t>02366970</t>
  </si>
  <si>
    <t>PROC-5966</t>
  </si>
  <si>
    <t>Rent Review Surveyor New Mills Leisure Centre</t>
  </si>
  <si>
    <t>71251000-2</t>
  </si>
  <si>
    <t>Lambert Hampton Smith</t>
  </si>
  <si>
    <t xml:space="preserve">	
PO BOX 5684
UNITED KINGDOM HOUSE
LONDON	
W1A 1XG
</t>
  </si>
  <si>
    <t>02222001</t>
  </si>
  <si>
    <t>Vicki Mitchell</t>
  </si>
  <si>
    <t>PROC-6010</t>
  </si>
  <si>
    <t>Pest Control Products</t>
  </si>
  <si>
    <t>31/12/2027</t>
  </si>
  <si>
    <t>1+1</t>
  </si>
  <si>
    <t>4,000.00 p/a</t>
  </si>
  <si>
    <t>Kill germ Chemicals Limited</t>
  </si>
  <si>
    <t xml:space="preserve">P.O BOX 2
OSSETT
WEST YORKSHIRE	
WF5 9NA
</t>
  </si>
  <si>
    <t>02794829</t>
  </si>
  <si>
    <t>PROC-5903</t>
  </si>
  <si>
    <t xml:space="preserve">Alliance Lakes - Surveys </t>
  </si>
  <si>
    <t>71250000-5</t>
  </si>
  <si>
    <t>Land Scope Engineering Ltd</t>
  </si>
  <si>
    <t>The Chart House
Picklescott
Church Stretton
Shropshire
SY6 6NT</t>
  </si>
  <si>
    <t>Martin Berry - Director
01694 731930
commercial@land-scope.com</t>
  </si>
  <si>
    <t>Leisure and environmental Services</t>
  </si>
  <si>
    <t xml:space="preserve">Caz Whittle </t>
  </si>
  <si>
    <t>PROC-6037</t>
  </si>
  <si>
    <t>LG Inform Plus</t>
  </si>
  <si>
    <t>PROC-5980</t>
  </si>
  <si>
    <t xml:space="preserve">Viability Study </t>
  </si>
  <si>
    <t>Atkins Realis</t>
  </si>
  <si>
    <t>Woodcote Grove, Ashley Road, Epsom, Surrey, KT18 5BW</t>
  </si>
  <si>
    <t>Stephanie Burkinshaw</t>
  </si>
  <si>
    <t>PROC-5981</t>
  </si>
  <si>
    <t xml:space="preserve">Development Monitoring </t>
  </si>
  <si>
    <t>PROC-6046</t>
  </si>
  <si>
    <t xml:space="preserve">Development Partner </t>
  </si>
  <si>
    <t xml:space="preserve">Capital &amp; Centric </t>
  </si>
  <si>
    <t>Capital &amp; Centric, Ground Floor Neptune Mill, 64, Chapeltown Street, Manchester, England, M1 2WQ</t>
  </si>
  <si>
    <t xml:space="preserve">Support Staffordshire </t>
  </si>
  <si>
    <t>Civic Centre
Riverside 
Staffordshire 
ST16 3AQ</t>
  </si>
  <si>
    <t xml:space="preserve">UKSPF Funding Agreement </t>
  </si>
  <si>
    <t>PROC-5623</t>
  </si>
  <si>
    <t xml:space="preserve">Whole Plan Viability study </t>
  </si>
  <si>
    <t xml:space="preserve">Aspinall Verdi Ltd </t>
  </si>
  <si>
    <t>Studio 746
The calls 
Leeds 
LS2 7EY</t>
  </si>
  <si>
    <t>70333000-4</t>
  </si>
  <si>
    <t>Homeless Link</t>
  </si>
  <si>
    <t>Michelle Costello</t>
  </si>
  <si>
    <t>PROC-6020</t>
  </si>
  <si>
    <t>Carelink - GSM Alarm units</t>
  </si>
  <si>
    <t>33000000-0</t>
  </si>
  <si>
    <t>TYNETEC DIVISION OF LEGRAND ELECTRIC LTD</t>
  </si>
  <si>
    <t xml:space="preserve">TYNETEC LIMITED
COWLEY ROAD
BLYTH RIVERSIDE BUSINESS PARK
BLYTH
NORTHUMBERLAND
NE24 5TF
</t>
  </si>
  <si>
    <t>Tina Lloyd</t>
  </si>
  <si>
    <t>PROC-5822</t>
  </si>
  <si>
    <t>Case Mgt Software (FOI, Complaints, Member Case Mgt, SAR &amp; Safeguarding)</t>
  </si>
  <si>
    <t>Digital Interactive</t>
  </si>
  <si>
    <t xml:space="preserve">20-22 WENLOCK ROAD
LONDON	
N1 7GU
</t>
  </si>
  <si>
    <t>PROC-6006</t>
  </si>
  <si>
    <t>Planning Adverts</t>
  </si>
  <si>
    <t>79341000-6</t>
  </si>
  <si>
    <t>Not Really Here Group and National World Publishing</t>
  </si>
  <si>
    <t>Multiple Addresses</t>
  </si>
  <si>
    <t>Ben Haywood</t>
  </si>
  <si>
    <t>PROC-5997</t>
  </si>
  <si>
    <t>Tree Planting 2024-25</t>
  </si>
  <si>
    <t>Hillier Nurseries</t>
  </si>
  <si>
    <t>Craig Mccrindle</t>
  </si>
  <si>
    <t>PROC-5775</t>
  </si>
  <si>
    <t xml:space="preserve"> Benefit Work Audit books completion </t>
  </si>
  <si>
    <t xml:space="preserve">S D Rawson Ltd </t>
  </si>
  <si>
    <t>1 Dale brook Court 
Belgrave Road 
Sheffield 
South Yorkshire 
S10 3JJ</t>
  </si>
  <si>
    <t>07439471</t>
  </si>
  <si>
    <t xml:space="preserve">SD Rawson </t>
  </si>
  <si>
    <t xml:space="preserve">Revenues and Benefits </t>
  </si>
  <si>
    <t xml:space="preserve">Jo Wheeldon </t>
  </si>
  <si>
    <t>90712100-2</t>
  </si>
  <si>
    <t>Communities</t>
  </si>
  <si>
    <t>PROC-5891</t>
  </si>
  <si>
    <t xml:space="preserve">Town Centre Foot fall Data </t>
  </si>
  <si>
    <t>Place Informatics Ltd</t>
  </si>
  <si>
    <t>Second Floor 
1 Ashley Road 
Altrincham 
WA14 2DT</t>
  </si>
  <si>
    <t>clive@placeinformatics.com</t>
  </si>
  <si>
    <t>SERVICES</t>
  </si>
  <si>
    <t>PROC-6090</t>
  </si>
  <si>
    <t>SMDC Water Testing</t>
  </si>
  <si>
    <t>90733000-4</t>
  </si>
  <si>
    <t>United Utilities</t>
  </si>
  <si>
    <t xml:space="preserve">PO BOX 347
LOWTON WAY
SHEFFIELD	
S98 1EN
</t>
  </si>
  <si>
    <t>Claire Shaw</t>
  </si>
  <si>
    <t>PROC-6089</t>
  </si>
  <si>
    <t>HPBC Water Testing</t>
  </si>
  <si>
    <t>PROC-6060</t>
  </si>
  <si>
    <t>Move More Website Support</t>
  </si>
  <si>
    <t>The New Fat</t>
  </si>
  <si>
    <t xml:space="preserve">THENEWFAT
BRIDGE HOUSE
HARDY CLOSE
KIMBERLEY
NOTTINGHAM
NG16 2JW
</t>
  </si>
  <si>
    <t>Caz Whittle</t>
  </si>
  <si>
    <t>PROC-6081</t>
  </si>
  <si>
    <t>Integra - Archiving &amp; Sales Invoice Emailing</t>
  </si>
  <si>
    <t>CAPITA SECURE INFORMATION SOLUTIONS LIMITED</t>
  </si>
  <si>
    <t>P O BOX 212
FAVERDALE INDUSTRIAL LESTATE
DARLINGTON	
DL1 9HN</t>
  </si>
  <si>
    <t>PROC-6066</t>
  </si>
  <si>
    <t xml:space="preserve">
Knife Crime education 
Delivery across schools in Staffs Moorlands</t>
  </si>
  <si>
    <t>Alison Cope</t>
  </si>
  <si>
    <t>TBC not on series</t>
  </si>
  <si>
    <t>Paula Goodwin</t>
  </si>
  <si>
    <t>PROC-6059</t>
  </si>
  <si>
    <t>Biddulph in Bloom</t>
  </si>
  <si>
    <t>Keepers Cottage
Greenway Bank
Nr Biddulph
Staffs	
ST8 7QX</t>
  </si>
  <si>
    <t>Gareth Knapper</t>
  </si>
  <si>
    <t>PROC-6071</t>
  </si>
  <si>
    <t>CCN to PROC-5308 Ezy TREEV</t>
  </si>
  <si>
    <t>PROC-6050</t>
  </si>
  <si>
    <t xml:space="preserve">Storage Fee for council property </t>
  </si>
  <si>
    <t>39173000-5</t>
  </si>
  <si>
    <t>Apex Self Storage</t>
  </si>
  <si>
    <t xml:space="preserve">ETHEROW INDUSTRIAL ESTATE
WOOLLEY BRIDGE ROAD
WOOLLEY BRIDGE
HADFIELD
GLOSSOP	
SK13 2NS
</t>
  </si>
  <si>
    <t>Sarah Sheldon/ Carol Traynor</t>
  </si>
  <si>
    <t>PROC-6052</t>
  </si>
  <si>
    <t>Interim Appointment</t>
  </si>
  <si>
    <t>79620000-6</t>
  </si>
  <si>
    <t>Oyster Partnership</t>
  </si>
  <si>
    <t xml:space="preserve">59-59 Haymarket 
London 
SW1Y 4QX </t>
  </si>
  <si>
    <t>Anna Eastgate</t>
  </si>
  <si>
    <t>PROC-5987</t>
  </si>
  <si>
    <t>Payroll Services</t>
  </si>
  <si>
    <t>Stoke on Trent City Council</t>
  </si>
  <si>
    <t xml:space="preserve">Stoke On Trent City Council </t>
  </si>
  <si>
    <t>Keith Pointon</t>
  </si>
  <si>
    <t>SLA</t>
  </si>
  <si>
    <t>PROC-5999</t>
  </si>
  <si>
    <t>Determination of TPO applications</t>
  </si>
  <si>
    <t>Cheshire Woodlands</t>
  </si>
  <si>
    <t>9 Lowe Street, Macclesfield, Cheshire, SK11 7NJ</t>
  </si>
  <si>
    <t>James Burnett</t>
  </si>
  <si>
    <t>PROC-6080</t>
  </si>
  <si>
    <t>Leek Market Glazing Blocks</t>
  </si>
  <si>
    <t>Services and Supplies</t>
  </si>
  <si>
    <t>45213141-3</t>
  </si>
  <si>
    <t>New Age Glass</t>
  </si>
  <si>
    <t xml:space="preserve">UNIT 4 PHOENIX BUSINESS CENTRE
SPUR ROAD
CHICHESTER
WEST SUSSEX	
PO19 8PN
</t>
  </si>
  <si>
    <t>PROC-6057</t>
  </si>
  <si>
    <t>Air Quality Control</t>
  </si>
  <si>
    <t>90731100-1</t>
  </si>
  <si>
    <t>Bureau Verita UK limited</t>
  </si>
  <si>
    <t xml:space="preserve">2nd floor Atlantic House
Atlas Business Park
Manchester	
M22 5PR
</t>
  </si>
  <si>
    <t>Daniel Mcrory</t>
  </si>
  <si>
    <t>PROC-5888</t>
  </si>
  <si>
    <t>Manor Park Toddler Play</t>
  </si>
  <si>
    <t>Kompan</t>
  </si>
  <si>
    <t xml:space="preserve">Serenity House, 
Shirwell Crescent, 
Furzton Lake 
Milton Keynes, 
MK4 1GA
</t>
  </si>
  <si>
    <t>PROC-5831</t>
  </si>
  <si>
    <t>HP CCTV Upgrade</t>
  </si>
  <si>
    <t>35125300-2</t>
  </si>
  <si>
    <t>SGW Safety &amp; Security Limited</t>
  </si>
  <si>
    <t xml:space="preserve">THE COACH HOUSE
HARGEREAVES HALL ESTATE &amp; BUSI
FARNSFIELD
NEWARK
NOTTINGHAMSHIRE	
NG2SU2 8LS
</t>
  </si>
  <si>
    <t>David Smith</t>
  </si>
  <si>
    <t>PROC-5998</t>
  </si>
  <si>
    <t xml:space="preserve">Web Filter Software Renewal </t>
  </si>
  <si>
    <t>Trustmarque Solutions</t>
  </si>
  <si>
    <t>Marlborough House Westminster Place, York Business Park, York, United Kingdom, YO26 6RW</t>
  </si>
  <si>
    <t>Chris Cooke</t>
  </si>
  <si>
    <t>PROC-5951</t>
  </si>
  <si>
    <t>CCN of PROC-5610 for a Car Park Survey</t>
  </si>
  <si>
    <t>79311000-7</t>
  </si>
  <si>
    <t>PROC-5939</t>
  </si>
  <si>
    <t>Civica KEYSTONE renewal 25/26</t>
  </si>
  <si>
    <t>Civica</t>
  </si>
  <si>
    <t>SOUTH BANK CENTRAL
30 STAMFORD STREET
LONDON
SE1 9LQ</t>
  </si>
  <si>
    <t>PROC-5912</t>
  </si>
  <si>
    <t>Webcasting Software and Hosting for SM Committee Meetings</t>
  </si>
  <si>
    <t>Public-I</t>
  </si>
  <si>
    <t>5th Floor, Sheridan House, 112-116 Western Road, Brighton</t>
  </si>
  <si>
    <t>PROC-5622</t>
  </si>
  <si>
    <t xml:space="preserve">Habitats Regulation assessment </t>
  </si>
  <si>
    <t xml:space="preserve">Ricardo </t>
  </si>
  <si>
    <t>Shoreham Technical Centre, Old Shoreham Road, Shoreham-by-Sea, West Sussex, BN43 5FG</t>
  </si>
  <si>
    <t>Development Services</t>
  </si>
  <si>
    <t>PROC-5818</t>
  </si>
  <si>
    <t>75200000-8</t>
  </si>
  <si>
    <t>University of Derby</t>
  </si>
  <si>
    <t>Kedleston Road, Derby, Derbyshire, DE22 1GB</t>
  </si>
  <si>
    <t>PROC-5899</t>
  </si>
  <si>
    <t>Access to Private Rented Sector Project</t>
  </si>
  <si>
    <t>Adullam Homes Housing Association Limited</t>
  </si>
  <si>
    <t>Walter Moore House, 34 Dudley Street, West Bromwich, West Midlands, B70 9LS</t>
  </si>
  <si>
    <t>20853R</t>
  </si>
  <si>
    <t xml:space="preserve">Housing </t>
  </si>
  <si>
    <t>BOND waiver Applied</t>
  </si>
  <si>
    <t>PROC-5900</t>
  </si>
  <si>
    <t>Single Persons Housing Project and Tenancy Sustainment Officer</t>
  </si>
  <si>
    <t>PROC-5972</t>
  </si>
  <si>
    <t xml:space="preserve">Energy Advice Provision </t>
  </si>
  <si>
    <t>71314000-2</t>
  </si>
  <si>
    <t xml:space="preserve">Beat the Cold </t>
  </si>
  <si>
    <t xml:space="preserve">The Bridge Centre
Birches Head 
Stoke on Trent 
ST2 8DD
</t>
  </si>
  <si>
    <t>CE003182</t>
  </si>
  <si>
    <t xml:space="preserve">Gillian Wright </t>
  </si>
  <si>
    <t>PROC-6103</t>
  </si>
  <si>
    <t>RIAMS LICENCE RENEWAL</t>
  </si>
  <si>
    <t>RIAMS (Regulatory Information and Management Systems)</t>
  </si>
  <si>
    <t>18 Brainton Avenue Brainton Avenue, Feltham, England, TW14 0AY</t>
  </si>
  <si>
    <t>Sandra Osiak</t>
  </si>
  <si>
    <t>PROC-6023</t>
  </si>
  <si>
    <t>ON SITE PRINTING HPBC</t>
  </si>
  <si>
    <t>SUPPLIES</t>
  </si>
  <si>
    <t>30100000-0</t>
  </si>
  <si>
    <t>Ricoh UK Limited</t>
  </si>
  <si>
    <t>900 Pavilion Drive, Northampton Business Park, Northampton, England, NN4 7RG</t>
  </si>
  <si>
    <t>Karen Lomas</t>
  </si>
  <si>
    <t>ON SITE PRINTING SMDC</t>
  </si>
  <si>
    <t>PROC-6120</t>
  </si>
  <si>
    <t>ACTIVE PARTNERS SERVICE LEVEL AGREEMENT</t>
  </si>
  <si>
    <t>SERVICE</t>
  </si>
  <si>
    <t>13,603.00 p/a</t>
  </si>
  <si>
    <t>Active Partners Trust</t>
  </si>
  <si>
    <t>Derby Cubo, Victoria Street, Derby, England, DE1 1EQ</t>
  </si>
  <si>
    <t>PROC-6099</t>
  </si>
  <si>
    <t>CIH Level 4 Training</t>
  </si>
  <si>
    <t>79632000-3</t>
  </si>
  <si>
    <t>CIEH</t>
  </si>
  <si>
    <t>Chadwick Court, 15 Hatfields, London, SE1 8DJ</t>
  </si>
  <si>
    <t>Sonia Vernon</t>
  </si>
  <si>
    <t>PROC-6102</t>
  </si>
  <si>
    <t>Targeted detached youthwork across Staffordshire Moorlands</t>
  </si>
  <si>
    <t>Biddulph Youth and Community Zone</t>
  </si>
  <si>
    <t>CHURCH ROAD
BIDDULPH
STAFFS	
ST8 6NE</t>
  </si>
  <si>
    <t>RS007056</t>
  </si>
  <si>
    <t>PROC-6109</t>
  </si>
  <si>
    <t>Nicholson Museum Audience Development</t>
  </si>
  <si>
    <t>79310000-0</t>
  </si>
  <si>
    <t>Support Staffordshire</t>
  </si>
  <si>
    <t>CIVIC CENTRE
RIVERSIDE
STAFFORD
STAFFORDSHIRE
ST16 3AQ</t>
  </si>
  <si>
    <t>Jo Blunt</t>
  </si>
  <si>
    <t>PROC-6106</t>
  </si>
  <si>
    <t>EMAQ+ 2025 – 2026 SUBSCRIPTION</t>
  </si>
  <si>
    <t>RICARDO UK LIMITED</t>
  </si>
  <si>
    <t>Shoreham Technical Centre, Old Shoreham Road, Shoreham-By-Sea, West Sussex, BN43 5FG</t>
  </si>
  <si>
    <t>PROC-6083</t>
  </si>
  <si>
    <t xml:space="preserve">SOFTWARE 
Revenues and Benefits </t>
  </si>
  <si>
    <t xml:space="preserve">Civica Uk Ltd </t>
  </si>
  <si>
    <t>8th Floor 
Southbank Central 
30 Stamford Street 
London 
SE1 9LQ</t>
  </si>
  <si>
    <t>PROC-5897</t>
  </si>
  <si>
    <t xml:space="preserve">Capital Asset Valuations 
Financial Accounting - </t>
  </si>
  <si>
    <t>70100000-2</t>
  </si>
  <si>
    <t>Capita Business Services Ltd</t>
  </si>
  <si>
    <t>P O BOX 212, 
FAVERDALE IND ESTATE, DARLINGTON, 
DL1 9HN</t>
  </si>
  <si>
    <t>Sharon Hall</t>
  </si>
  <si>
    <t>COUNCIL-OWNED COMPANY</t>
  </si>
  <si>
    <t>LEISURE CENTRE MANAGEMENT</t>
  </si>
  <si>
    <t>Rolling Contract</t>
  </si>
  <si>
    <t>Alliance Leisure Limited T/A My Active</t>
  </si>
  <si>
    <t>High Peak Borough Council And Staffordshire Morla District Council, Moorlands House, Stockwell Street, Leek, United Kingdom, ST13 6HQ</t>
  </si>
  <si>
    <t>JOINT VENTURE COMPANY</t>
  </si>
  <si>
    <t xml:space="preserve">REPAIRS AND MAINTENACE WORKS MANAGEMENT </t>
  </si>
  <si>
    <t>SERVICES/WORKS</t>
  </si>
  <si>
    <t>Alliance Norse Limited</t>
  </si>
  <si>
    <t>280 Fifers Lane, Norwich, England, NR6 6EQ</t>
  </si>
  <si>
    <t>Assets/Housing</t>
  </si>
  <si>
    <t>PROC-5826</t>
  </si>
  <si>
    <t>Revitalising Buxton Town Centre Consultancy (PM &amp; The Springs Developer procurement)</t>
  </si>
  <si>
    <t>71311300-4</t>
  </si>
  <si>
    <t>PROC-5823</t>
  </si>
  <si>
    <t xml:space="preserve">
Microsoft 365 Integration and Automation</t>
  </si>
  <si>
    <t>Microsoft</t>
  </si>
  <si>
    <t>Microsoft Campus, Thames Valley Park, Reading, Berkshire, RG6 1WG</t>
  </si>
  <si>
    <t>34100000-8</t>
  </si>
  <si>
    <t>PROC-6107</t>
  </si>
  <si>
    <t>Integrated Business &amp; Software Solutions (IBSS)</t>
  </si>
  <si>
    <t>Integrated Software Solutions</t>
  </si>
  <si>
    <t>89 Spa Road, London, United Kingdom, SE16 3SG</t>
  </si>
  <si>
    <t>PROC-6101</t>
  </si>
  <si>
    <t>Refuse collection Vehicles - Simpler Recycling</t>
  </si>
  <si>
    <t>TERBERG MATEC UK</t>
  </si>
  <si>
    <t>PROC-6100</t>
  </si>
  <si>
    <t xml:space="preserve">Security Guard provision </t>
  </si>
  <si>
    <t>Buxton &amp; High Peak Security Services Ltd</t>
  </si>
  <si>
    <t>Waterswallows Industrial Estate Buxton Derbyshire SK17 7JB</t>
  </si>
  <si>
    <t>PROC-6122</t>
  </si>
  <si>
    <t>Smart water purchase for the Police</t>
  </si>
  <si>
    <t>PARTNERSHIP HOUSE
CENTRAL PARK
TELFORD	
TF2 9TZ</t>
  </si>
  <si>
    <t>Public to Public</t>
  </si>
  <si>
    <t>Search Replies 2025-26</t>
  </si>
  <si>
    <t>71240000-2</t>
  </si>
  <si>
    <t>Joanne Brooks</t>
  </si>
  <si>
    <t>PROC-6129</t>
  </si>
  <si>
    <t>Annual fee to MRI On Location (Springboard)</t>
  </si>
  <si>
    <t>71410000-5</t>
  </si>
  <si>
    <t>Springboard Research Ltd</t>
  </si>
  <si>
    <t xml:space="preserve">Libra House
Sunrise Parkway
Milton Keynes
Bucks	
MK14 6PH
</t>
  </si>
  <si>
    <t>Steph Burkinshaw</t>
  </si>
  <si>
    <t>PROC-6125</t>
  </si>
  <si>
    <t>Rental Payment</t>
  </si>
  <si>
    <t>Rent</t>
  </si>
  <si>
    <t>70220000-9</t>
  </si>
  <si>
    <t xml:space="preserve"> 30,685.12 p/a</t>
  </si>
  <si>
    <t>Mr J Posen</t>
  </si>
  <si>
    <t>186A LORDSHIP ROAD
LONDON	
N16 5ES</t>
  </si>
  <si>
    <t>PROC-6139</t>
  </si>
  <si>
    <t>Possession Order Court Costs</t>
  </si>
  <si>
    <t>75231100-5</t>
  </si>
  <si>
    <t>HM Courts &amp; Tribunals Service</t>
  </si>
  <si>
    <t>PO Box 404
Northampton	
NN1 2ZY</t>
  </si>
  <si>
    <t>Andrea Yates</t>
  </si>
  <si>
    <t>PROC-6085</t>
  </si>
  <si>
    <t>PPA Planning Advice</t>
  </si>
  <si>
    <t>Urban Imprints</t>
  </si>
  <si>
    <t>16-18 PARK GREEN
MACCLESFIELD
CHESHIRE	
SK11 7NA</t>
  </si>
  <si>
    <t>PROC-6153</t>
  </si>
  <si>
    <t>Newfields Farm appeal - Landscape consultant</t>
  </si>
  <si>
    <t>FFC Landscape Architects</t>
  </si>
  <si>
    <t>Studio 32 Stoke Business Centre, Bedford St, Hanley ST1 4PZ</t>
  </si>
  <si>
    <t>PROC-6149</t>
  </si>
  <si>
    <t>Newfields Farm appeal</t>
  </si>
  <si>
    <t>Knights Professional Services Limited</t>
  </si>
  <si>
    <t xml:space="preserve">
The Brampton,
Brampton Road,
Newcastle-under-Lyme,
ST5 0QW</t>
  </si>
  <si>
    <t>PROC-6146</t>
  </si>
  <si>
    <t>Haymarket Media Group</t>
  </si>
  <si>
    <t>Subscription</t>
  </si>
  <si>
    <t>79980000-7</t>
  </si>
  <si>
    <t>HAYMARKET MEDIA GROUP LTD</t>
  </si>
  <si>
    <t>Bridge House, 69 London Road, Twickenham, England, TW1 3SP</t>
  </si>
  <si>
    <t>PROC-6145</t>
  </si>
  <si>
    <t>WESTLAW UK SERVICES</t>
  </si>
  <si>
    <t>Thomson Reuters</t>
  </si>
  <si>
    <t>Five Canada Square, Canary Wharf, London, United Kingdom, E14 5AQ</t>
  </si>
  <si>
    <t>PROC-6140</t>
  </si>
  <si>
    <t>Contract Novation</t>
  </si>
  <si>
    <t>Spring Gardens Letting Agents Fees</t>
  </si>
  <si>
    <t>70130000-1</t>
  </si>
  <si>
    <t>10,000.00 p/a</t>
  </si>
  <si>
    <t>Smith Young, LTL Property, Capre</t>
  </si>
  <si>
    <t>Multiple addresses</t>
  </si>
  <si>
    <t>PROC-6096</t>
  </si>
  <si>
    <t>Buxton Town Centre PPA Heritage Advice</t>
  </si>
  <si>
    <t>Henderson Heritage</t>
  </si>
  <si>
    <t>Fairfield 16 Upton Park, Upton, Chester, United Kingdom, CH2 1DG</t>
  </si>
  <si>
    <t>PROC-6130</t>
  </si>
  <si>
    <t>PUBLIC TO PUBLIC</t>
  </si>
  <si>
    <t>Morrisons Bridge works</t>
  </si>
  <si>
    <t>WORKS</t>
  </si>
  <si>
    <t>45000000-7</t>
  </si>
  <si>
    <t>PROC-6079</t>
  </si>
  <si>
    <t xml:space="preserve">
Interim Temporary Agency - Principal Procurement Officer</t>
  </si>
  <si>
    <t>Michael Page Recruitment</t>
  </si>
  <si>
    <t>200 Dashwood Lang Road, Bourne Business Park, Addlestone, Surrey, England, KT15 2NX</t>
  </si>
  <si>
    <t>PROC-6008</t>
  </si>
  <si>
    <t>Kerbside and Kitchen Food Waste Caddies - Simpler Recycling</t>
  </si>
  <si>
    <t>IPL Plastics (UK) Ltd</t>
  </si>
  <si>
    <t>Denis House, Marine, Lichfield Road Industrial Estate, Tamworth, Staffordshire B79 7UL</t>
  </si>
  <si>
    <t>Jeanine Cockayne, Business Development Manager, jeanine.cockayne@iplglobal.com</t>
  </si>
  <si>
    <t>Leisure and Environmental Services</t>
  </si>
  <si>
    <t>PROC-6167</t>
  </si>
  <si>
    <t>Interim Principal Communities and Climate Change Officer</t>
  </si>
  <si>
    <t xml:space="preserve">Michael Page International Recruitment Limited </t>
  </si>
  <si>
    <t>04130921</t>
  </si>
  <si>
    <t>PROC-6186</t>
  </si>
  <si>
    <t>BESS Planning Application. Lower Tean. Landscape advice</t>
  </si>
  <si>
    <t>Barnes Walker</t>
  </si>
  <si>
    <t>Unit 6 Longely Lane, Northenden, Manchester, M22 4WT</t>
  </si>
  <si>
    <t>Chris Johnston</t>
  </si>
  <si>
    <t>PROC-6185</t>
  </si>
  <si>
    <t>BESS Planning Application Lower Tean</t>
  </si>
  <si>
    <t>DC Planning Consultancy</t>
  </si>
  <si>
    <t>DCPLANNINGCO
14B HIGH STREET
ECCLESHALL
STAFFORDSHIRE
ST21 6AJ</t>
  </si>
  <si>
    <t>10115775</t>
  </si>
  <si>
    <t>PROC-6082</t>
  </si>
  <si>
    <t>High Peak Landscape and Visual Appraisal</t>
  </si>
  <si>
    <t>Douglas Harman Landscape Planning</t>
  </si>
  <si>
    <t xml:space="preserve">5/1 130 Clyde Street
Glasgow
G1 4lH  </t>
  </si>
  <si>
    <t>Sole Trader</t>
  </si>
  <si>
    <t>Claire Sansom</t>
  </si>
  <si>
    <t>PROC-6171</t>
  </si>
  <si>
    <t>CCN to PROC-5319</t>
  </si>
  <si>
    <t>Support for growing the local social economy(UKSPF SM E26) Support for investment in capacity building (UKSPF SM E11)</t>
  </si>
  <si>
    <t>PROC-6170</t>
  </si>
  <si>
    <t>Visit Peak District Partnership Agreement</t>
  </si>
  <si>
    <t>75125000-8</t>
  </si>
  <si>
    <t>VISIT PEAK DISTRICT AND DERBYSHIRE</t>
  </si>
  <si>
    <t>East Midlands Chamber, Commerce House, Millennium Way, 
Chesterfield, 
S41 8ND</t>
  </si>
  <si>
    <t>Y?</t>
  </si>
  <si>
    <t>One-off</t>
  </si>
  <si>
    <t>2-6 Boundary Row, London SE1 8HP</t>
  </si>
  <si>
    <t>PROC-6187</t>
  </si>
  <si>
    <t xml:space="preserve">Environmental Health Resource </t>
  </si>
  <si>
    <t>Vivid Resourcing</t>
  </si>
  <si>
    <t xml:space="preserve">4th FLOOR
10 OLD BAILEY
London	
EC4M 7NG
</t>
  </si>
  <si>
    <t>PROC-6165</t>
  </si>
  <si>
    <t>Coach Hire for DC site visits</t>
  </si>
  <si>
    <t>Andrews of Tideswell Ltd</t>
  </si>
  <si>
    <t xml:space="preserve">ANCHOR GARAGE
TIDESWELL
BUXTON
DERBYSHIRE	
SK17 8RB
</t>
  </si>
  <si>
    <t>Hazel Burkinshaw</t>
  </si>
  <si>
    <t>PROC-6179</t>
  </si>
  <si>
    <t xml:space="preserve">Radon Service for equipment </t>
  </si>
  <si>
    <t>71600000-4</t>
  </si>
  <si>
    <t>NSJ Contractors</t>
  </si>
  <si>
    <t xml:space="preserve">UNIT 21
HARPER HILL INDUSTRIAL ESTATE
BUXTON
DERBYSHIRE	
SK17 9JW
</t>
  </si>
  <si>
    <t>Simon Clowes</t>
  </si>
  <si>
    <t>PROC-6124</t>
  </si>
  <si>
    <t>Express Contract Cleaners</t>
  </si>
  <si>
    <t>90910000-9</t>
  </si>
  <si>
    <t xml:space="preserve">2 ARUNDEL GRANGE
SIMMONDLEY
GLOSSOP	
SK13 6UP
</t>
  </si>
  <si>
    <t>Maggie Nelson</t>
  </si>
  <si>
    <t>PROC-6161, 6160, 6157, 6156</t>
  </si>
  <si>
    <t>Animal Licensing Inspections</t>
  </si>
  <si>
    <t>71631000-0</t>
  </si>
  <si>
    <t>Dr Sarah Louise Chapman, Wright and Morten</t>
  </si>
  <si>
    <t>David Green</t>
  </si>
  <si>
    <t>PROC-6154</t>
  </si>
  <si>
    <t xml:space="preserve">Animal Licensing  </t>
  </si>
  <si>
    <t>PROC-6175</t>
  </si>
  <si>
    <t xml:space="preserve">Supply and Install Play Equipment 
Church Rd </t>
  </si>
  <si>
    <t>43325000-7</t>
  </si>
  <si>
    <t xml:space="preserve">Kompan </t>
  </si>
  <si>
    <t xml:space="preserve">Commissioning </t>
  </si>
  <si>
    <t xml:space="preserve">Angela Dale </t>
  </si>
  <si>
    <t>PROC-6128</t>
  </si>
  <si>
    <t xml:space="preserve">Elnor Lane and Meveril Rd Play area </t>
  </si>
  <si>
    <t xml:space="preserve">Wicksteed </t>
  </si>
  <si>
    <t>Digby Street
Kettering
Northants
NN16 8YJ</t>
  </si>
  <si>
    <t xml:space="preserve">Sally Curley </t>
  </si>
  <si>
    <t>PROC-6233</t>
  </si>
  <si>
    <t xml:space="preserve">Exercise By Referral </t>
  </si>
  <si>
    <t>85100000-0</t>
  </si>
  <si>
    <t>PARKWOOD, NEW BODIES GYM</t>
  </si>
  <si>
    <t xml:space="preserve">PARKWOOD: THE STABLES
DUXBURY HALL ROAD
DUXBURY PARK
CHORLEY	
PR7 4AT
NEW BODIES: Address	
CHAPEL STREET
NEW MILLS
HIGH PEAK
DERBYSHIRE	
SK22 3JN
</t>
  </si>
  <si>
    <t xml:space="preserve">Simon Alloway </t>
  </si>
  <si>
    <t>PROC-6211</t>
  </si>
  <si>
    <t>Buxton Opera House Development Project</t>
  </si>
  <si>
    <t>Theatre research Ltd</t>
  </si>
  <si>
    <t>Dacre Hall, Dacre, Harrogate HG3 4ET</t>
  </si>
  <si>
    <t>PROC-6243</t>
  </si>
  <si>
    <t>CCN to 
P5346</t>
  </si>
  <si>
    <t>UKSPF Visitor Economy Services â€“ High Peak (UKSPF E8 &amp; E17)</t>
  </si>
  <si>
    <t>East Midlands Chamber Ltd T/a Visit Peak District and Derbyshire</t>
  </si>
  <si>
    <t>COMMERCE HOUSE
MILLENNIUM WAY
DUNSTON ROAD
CHESTERFIELD	
S41 8ND</t>
  </si>
  <si>
    <t xml:space="preserve">Regeneration </t>
  </si>
  <si>
    <t>Transformation - HR</t>
  </si>
  <si>
    <t>PROC-6237</t>
  </si>
  <si>
    <t>Level 3 CIPS Training</t>
  </si>
  <si>
    <t>Chamber Business Training (East Lancashire Chamber of Commerce)</t>
  </si>
  <si>
    <t>Red Rose Court, Clayton Business Park, Clayton Le Moors Accrington, Lancashire, BB5 5JR</t>
  </si>
  <si>
    <t>Tara Horton</t>
  </si>
  <si>
    <t>PROC-6236</t>
  </si>
  <si>
    <t>CCN to PROC-6144</t>
  </si>
  <si>
    <t>CCTV remedial works</t>
  </si>
  <si>
    <t>Technology Solutions (UK)</t>
  </si>
  <si>
    <t>Stanmore House 64-68 Blackburn Street, Radcliffe, Greater Manchester</t>
  </si>
  <si>
    <t>Emma Beswick</t>
  </si>
  <si>
    <t>PROC-6224</t>
  </si>
  <si>
    <t>Move More Place Based Working -Cheadle</t>
  </si>
  <si>
    <t>PROC-6210</t>
  </si>
  <si>
    <t>Interim Culture Officer</t>
  </si>
  <si>
    <t>Helen Clarke</t>
  </si>
  <si>
    <t>PROC-6207</t>
  </si>
  <si>
    <t>Move More place-based worker - Biddulph</t>
  </si>
  <si>
    <t>PROC-6206</t>
  </si>
  <si>
    <t>Move More place-based worker - Leek</t>
  </si>
  <si>
    <t>Rethink @ John Hall Wellness Garden</t>
  </si>
  <si>
    <t>The Lodge The Lodge, Little Kingshill Grange, Great Missenden, Buckinghamshire, United Kingdom, HP16 0DZ</t>
  </si>
  <si>
    <t>PROC-6152</t>
  </si>
  <si>
    <t>SMDC Civic Transport</t>
  </si>
  <si>
    <t>Shires Executive Chauffer's</t>
  </si>
  <si>
    <t xml:space="preserve">WINTON HOUSE
STOKE ROAD
STOKE ON TRENT
STAFFORDSHIRE
ST4 2RW
</t>
  </si>
  <si>
    <t>PROC-6201</t>
  </si>
  <si>
    <t>Blythe Park Application Planning Support</t>
  </si>
  <si>
    <t>PROC-6144</t>
  </si>
  <si>
    <t>CCTV REMEDIAL WORKS</t>
  </si>
  <si>
    <t>PROC-6163</t>
  </si>
  <si>
    <t>Zoo Inspector</t>
  </si>
  <si>
    <t>Ark Givendale</t>
  </si>
  <si>
    <t xml:space="preserve">GIVENDALE HOUSE
GIVENDALE
POCKLINGTON
YORK
NORTH YORKSHIRE	
YO42 1TT
</t>
  </si>
  <si>
    <t>PROC-6208</t>
  </si>
  <si>
    <t xml:space="preserve">UKSPF 2025.26 
People and Skills </t>
  </si>
  <si>
    <t>PROC-6164</t>
  </si>
  <si>
    <t xml:space="preserve">Manor Park Sports Court 
Re Development </t>
  </si>
  <si>
    <t>Serenity House,
Shirwell Crescent,
Furzton Lake,
Milton Keynes,
MK4 1GA</t>
  </si>
  <si>
    <t>Commissioning</t>
  </si>
  <si>
    <t>PROC-6245</t>
  </si>
  <si>
    <t>Partnership Agreement</t>
  </si>
  <si>
    <t>HRIO Service</t>
  </si>
  <si>
    <t>Police and Crime Commissioner Derbyshire</t>
  </si>
  <si>
    <t>Derbyshire Constabulary headquarters, 
Butterly Hall, 
Ripley, 
Derbyshire, 
DE5 3RS</t>
  </si>
  <si>
    <t>OC396866</t>
  </si>
  <si>
    <t>Helen Core</t>
  </si>
  <si>
    <t>PROC-6246</t>
  </si>
  <si>
    <t>Haregate Community Centre</t>
  </si>
  <si>
    <t>10,500 p/a</t>
  </si>
  <si>
    <t>HAREGATE COMMUNITY CENTRE
43A HAREGATE ROAD
LEEK
STAFFS	
ST13 6PP</t>
  </si>
  <si>
    <t>PROC-6247</t>
  </si>
  <si>
    <t>Community Support Group Agreement</t>
  </si>
  <si>
    <t>12,505 p/a</t>
  </si>
  <si>
    <t>PROC-6255</t>
  </si>
  <si>
    <t>Connex Community Support</t>
  </si>
  <si>
    <t>5,000 p/a</t>
  </si>
  <si>
    <t xml:space="preserve">16 EAGLE PARADE
BUXTON
DERBYSHIRE	
SK17 6EQ
</t>
  </si>
  <si>
    <t>PROC-6256</t>
  </si>
  <si>
    <t>New Mills Volunteer Centre Community Support</t>
  </si>
  <si>
    <t>New Mills &amp; District Volunteer Centre</t>
  </si>
  <si>
    <t xml:space="preserve">33-35 UNION ROAD
NEW MILLS
HIGH PEAK	
SK22 3EL
</t>
  </si>
  <si>
    <t>PROC-6257</t>
  </si>
  <si>
    <t>Volunteering for All</t>
  </si>
  <si>
    <t>22,726 p/a</t>
  </si>
  <si>
    <t>PROC-6263</t>
  </si>
  <si>
    <t>High Peak School and Sport Partnership</t>
  </si>
  <si>
    <t>Glossop &amp; District Volunteer Bureau</t>
  </si>
  <si>
    <t xml:space="preserve">THE BUREAU  BANK HOUSE
22 HENRY STREET
GLOSSOP
DERBYSHIRE	
SK13 8BW
</t>
  </si>
  <si>
    <t>PROC-6275</t>
  </si>
  <si>
    <t>Purchase of cut and collect mower</t>
  </si>
  <si>
    <t>Goods</t>
  </si>
  <si>
    <t>16310000-1</t>
  </si>
  <si>
    <t>TH White Ltd</t>
  </si>
  <si>
    <t>TH WHITE GROUP
NURSTEED ROAD
DEVIZES
WILTSHIRE
SN10 3EA</t>
  </si>
  <si>
    <t>PROC-6269</t>
  </si>
  <si>
    <t>Temp Staff - Interim Housing Officer</t>
  </si>
  <si>
    <t>G2 Recruitment</t>
  </si>
  <si>
    <t>PROC-6268</t>
  </si>
  <si>
    <t>Cheadle in Bloom</t>
  </si>
  <si>
    <t xml:space="preserve">12 DOULTON CLOSE
CHEADLE
STOKE ON TRENT	
ST10 1LF
</t>
  </si>
  <si>
    <t>PROC-6265</t>
  </si>
  <si>
    <t>Chapel Garage independent review of valuation and marketing</t>
  </si>
  <si>
    <t>70000000-1</t>
  </si>
  <si>
    <t>Roger Hannah</t>
  </si>
  <si>
    <t xml:space="preserve">24-26 GREEK STREET
STOCKPORT	
SK3 8AB
</t>
  </si>
  <si>
    <t>PROC-6182</t>
  </si>
  <si>
    <t>East Midlands One Public Estate - HPBC Contribution</t>
  </si>
  <si>
    <t>98130000-3</t>
  </si>
  <si>
    <t>PROC-6223</t>
  </si>
  <si>
    <t>CIPS Procurement Training</t>
  </si>
  <si>
    <t>PROC-6221</t>
  </si>
  <si>
    <t>Mural Restoration Nicholson</t>
  </si>
  <si>
    <t>45454100-5</t>
  </si>
  <si>
    <t>Lincoln Conservation</t>
  </si>
  <si>
    <t xml:space="preserve">UNIVERSITY OF LINCOLN
BRAYFORD POOL
LINCOLN
LINCS	
LN6 7TS
</t>
  </si>
  <si>
    <t>Transformation</t>
  </si>
  <si>
    <t>PROC-6199</t>
  </si>
  <si>
    <t>CCTV Maintenance Contract</t>
  </si>
  <si>
    <t>Stanmore House 64-68 Blackburn Street Radcliffe Greater Manchester</t>
  </si>
  <si>
    <t>PROC-6192</t>
  </si>
  <si>
    <t>CCTV Remedial Works</t>
  </si>
  <si>
    <t>PROC-6180</t>
  </si>
  <si>
    <t>CCTV Analogue Channel Rental</t>
  </si>
  <si>
    <t>BT Redcare</t>
  </si>
  <si>
    <t xml:space="preserve">PP1030, 1ST FLOOR
BATH ROAD
BOURNEMOUTH	
BH1 2NR
</t>
  </si>
  <si>
    <t>PROC-6242</t>
  </si>
  <si>
    <t>Interim Homelessness Officer</t>
  </si>
  <si>
    <t>PROC-6241</t>
  </si>
  <si>
    <t>Shared Partnership Agreement Core LRF Services</t>
  </si>
  <si>
    <t>Staffordshire Fire and Rescue</t>
  </si>
  <si>
    <t xml:space="preserve">FIRE &amp; RESCUE HEADQUARTERS
PIREHILL
STONE
STAFFS	
ST15 0BS
</t>
  </si>
  <si>
    <t>Health and Safety</t>
  </si>
  <si>
    <t>PROC-6229</t>
  </si>
  <si>
    <t>Interim Community Protection Officer</t>
  </si>
  <si>
    <t>PROC-6227</t>
  </si>
  <si>
    <t>UKSPF - Wallaby Arts Trail</t>
  </si>
  <si>
    <t>92312000-1</t>
  </si>
  <si>
    <t>Outside Arts</t>
  </si>
  <si>
    <t xml:space="preserve">CIVIC CENTRE
RIVERSIDE
STAFFORD
STAFFORDSHIRE	
ST16 3AQ
</t>
  </si>
  <si>
    <t>Clare Brooks</t>
  </si>
  <si>
    <t>PROC-6225</t>
  </si>
  <si>
    <t>Medical and mental health assessments</t>
  </si>
  <si>
    <t>NowMedical</t>
  </si>
  <si>
    <t xml:space="preserve">55 SOUTH PARADE
LONDON	
W4 5LH
</t>
  </si>
  <si>
    <t xml:space="preserve">?? 
SLA </t>
  </si>
  <si>
    <t xml:space="preserve">Defibrillator </t>
  </si>
  <si>
    <t>33182100-0</t>
  </si>
  <si>
    <t xml:space="preserve">AEDdonate </t>
  </si>
  <si>
    <t>Unit 14 Emerald Way 
Stone Business Park 
Stone 
Staffordshire ST15 0SR</t>
  </si>
  <si>
    <t>PROC-6286</t>
  </si>
  <si>
    <t xml:space="preserve">LGR Professional Services </t>
  </si>
  <si>
    <t>72221000-0</t>
  </si>
  <si>
    <t xml:space="preserve">Cratus Communications Ltd </t>
  </si>
  <si>
    <t xml:space="preserve">124 FINCHLEY ROAD
LONDON
ENGLAND	
NW3 5JS
</t>
  </si>
  <si>
    <t xml:space="preserve">Democratic services </t>
  </si>
  <si>
    <t xml:space="preserve">Linden Vernon </t>
  </si>
  <si>
    <t>PROC-6261</t>
  </si>
  <si>
    <t xml:space="preserve">SOFTWARE 
Document redaction, E Signatures, </t>
  </si>
  <si>
    <t>79132100-9</t>
  </si>
  <si>
    <t>Trustmarque Solutions Ltd</t>
  </si>
  <si>
    <t xml:space="preserve">TRUSTMARQUE HOUSE
TRIUNE COURT
MONKS CROSS DRIVE
YORK
NORTH YORKSHIRE	
Y032 9GZ
</t>
  </si>
  <si>
    <t>PROC-6272</t>
  </si>
  <si>
    <t>Nicholson Mural Restoration Scaffolding - Speller Metcalf</t>
  </si>
  <si>
    <t>44212310-5</t>
  </si>
  <si>
    <t>Speller Metcalfe</t>
  </si>
  <si>
    <t xml:space="preserve">MAPLE ROAD
ENIGMA BUSINESS PARK
MALVERN
WORCESTERSHIRE	
WR14 1GQ
</t>
  </si>
  <si>
    <t>PROC-6274</t>
  </si>
  <si>
    <t>Dinting Road PPA Planning Consultant</t>
  </si>
  <si>
    <t>Arete Rural Planning</t>
  </si>
  <si>
    <t xml:space="preserve">30 THORNYCROFT
WINSFORD
CHESHIRE	
CW7 2LR
</t>
  </si>
  <si>
    <t>PROC-6279</t>
  </si>
  <si>
    <t>Homeless Health Needs Audit (HHNA)</t>
  </si>
  <si>
    <t>79212000-3</t>
  </si>
  <si>
    <t xml:space="preserve">2ND FLOOR
MINORIES HOUSE
2-5 MINORIES
LONDON
EC3N 1BJ
</t>
  </si>
  <si>
    <t>PROC-6231</t>
  </si>
  <si>
    <t>UKSPF - Website Development Stage 2 Copywriting</t>
  </si>
  <si>
    <t>72212224-5</t>
  </si>
  <si>
    <t>Shepherd PR Ltd</t>
  </si>
  <si>
    <t xml:space="preserve">THE UPPER TOWN OFFICE
UPPER TOWN FARM
BACK LANE
CALTON, STAFFORDSHIRE	
ST10 3JX
</t>
  </si>
  <si>
    <t>PROC-6230</t>
  </si>
  <si>
    <t>UKSPF - Website Development (3 day photography commission)</t>
  </si>
  <si>
    <t>79961100-9</t>
  </si>
  <si>
    <t>Cathy Bower</t>
  </si>
  <si>
    <t xml:space="preserve">STUDIO ONE
FOXLOWE CREATIVE HUB
FOXLOWE ARTS CENTRE
LEEK
ST13 6AD
</t>
  </si>
  <si>
    <t>`</t>
  </si>
  <si>
    <t>PROC-6264</t>
  </si>
  <si>
    <t>Prince 2 Training</t>
  </si>
  <si>
    <t>80511000-9</t>
  </si>
  <si>
    <t>ILX Group</t>
  </si>
  <si>
    <t xml:space="preserve">GEORGE HOUSE
PRINCES COURT
BEAM HEATH WAY
NANTWICH
CHESHIRE	
CW5 6GD
</t>
  </si>
  <si>
    <t>PROC-6115</t>
  </si>
  <si>
    <t>WME Employers - Memberships</t>
  </si>
  <si>
    <t>98100000-4</t>
  </si>
  <si>
    <t>West Midlands Employers</t>
  </si>
  <si>
    <t xml:space="preserve">JQ MODERN
120 VYSE STREET
BIRMINGHAM
WEST MIDLANDS	
B18 6NF
</t>
  </si>
  <si>
    <t>PROC-3634</t>
  </si>
  <si>
    <t xml:space="preserve">HPBC
Electronic Payment Processing </t>
  </si>
  <si>
    <t xml:space="preserve">Worldpay (Uk) Limited </t>
  </si>
  <si>
    <t xml:space="preserve">The Walbrook Building 
25 Walbrook 
London 
EC4N 8AF </t>
  </si>
  <si>
    <t>07316500</t>
  </si>
  <si>
    <t xml:space="preserve">Keith Pointon </t>
  </si>
  <si>
    <t xml:space="preserve">SMDC
Electronic Payment Processing </t>
  </si>
  <si>
    <t>OTHER</t>
  </si>
  <si>
    <t xml:space="preserve">ALLtd 
Electronic Payment Processing </t>
  </si>
  <si>
    <t>PROC-5977</t>
  </si>
  <si>
    <t>Debt Enforcement Services</t>
  </si>
  <si>
    <t>75242110-8</t>
  </si>
  <si>
    <t>Bristow &amp; Sutor, Dukes Ltd</t>
  </si>
  <si>
    <t>Bristow &amp; Sutor: Bartleet Rd, Washford, Redditch B98 0FL Dukes Ltd: Dukes Court, 7 Newcastle St, Stone ST15 8JT</t>
  </si>
  <si>
    <t>B&amp;S: 01431688, Dukes: 04418615</t>
  </si>
  <si>
    <t>Adam Walker</t>
  </si>
  <si>
    <t>PROC-6296</t>
  </si>
  <si>
    <t>Interim Officer</t>
  </si>
  <si>
    <t>6m</t>
  </si>
  <si>
    <t xml:space="preserve">Michael Page </t>
  </si>
  <si>
    <t>PROC-6183</t>
  </si>
  <si>
    <t xml:space="preserve">Fairfield Road 
Highway/ Footpath Enhancements </t>
  </si>
  <si>
    <t>Waterman Infrastructure &amp; Environmental Ltd</t>
  </si>
  <si>
    <t>5th Floor 
Alan House
Clumber Street 
Nottingham 
NG1 3ED</t>
  </si>
  <si>
    <t>PROC-6322</t>
  </si>
  <si>
    <t>Rental and Maintenance of Water Coolers</t>
  </si>
  <si>
    <t>Supplies and Services</t>
  </si>
  <si>
    <t>31141000-6</t>
  </si>
  <si>
    <t>CF&amp;L Limited</t>
  </si>
  <si>
    <t>5th Floor Dencora Court
Tylers Avenue, Southend-on-Sea
Essex SS1 2BB</t>
  </si>
  <si>
    <t>PROC-6244</t>
  </si>
  <si>
    <t>PROC-6271</t>
  </si>
  <si>
    <t>PROC-6239</t>
  </si>
  <si>
    <t>Security Guard Provision</t>
  </si>
  <si>
    <t>PROC-6030</t>
  </si>
  <si>
    <t>Maintence and servicing of hardwired (group) schemes -  Linked to the Carelink Service</t>
  </si>
  <si>
    <t>1+1 years</t>
  </si>
  <si>
    <t>PROC-6313</t>
  </si>
  <si>
    <t xml:space="preserve">Ecological Surveys and advice </t>
  </si>
  <si>
    <t>71313400-9</t>
  </si>
  <si>
    <t>Derbyshire Wildlife Trust</t>
  </si>
  <si>
    <t>Sandy Hill
Main Street
Middleton
Derbyshire
DE4 4LR</t>
  </si>
  <si>
    <t xml:space="preserve">Development Control </t>
  </si>
  <si>
    <t>PROC-6320</t>
  </si>
  <si>
    <t>UK GDPR Practitioner Certificate</t>
  </si>
  <si>
    <t>80500000-9</t>
  </si>
  <si>
    <t>Act Now Training Ltd</t>
  </si>
  <si>
    <t>Batley Business Park Annexe 2, Suite 45, Technology Drive, Batley, England, WF17 6ER</t>
  </si>
  <si>
    <t>PROC-6319</t>
  </si>
  <si>
    <t>Engagement LGR</t>
  </si>
  <si>
    <t>Land Technologies Ltd</t>
  </si>
  <si>
    <t>9 Appold Street
London
EC2A 2AP
England</t>
  </si>
  <si>
    <t xml:space="preserve">Democratic Services </t>
  </si>
  <si>
    <t>PROC-6316</t>
  </si>
  <si>
    <t>Replacement parts for radon equipment</t>
  </si>
  <si>
    <t>30124000-4</t>
  </si>
  <si>
    <t>Unit 4 Heather Close, Lyme Green Business Park, Macclesfield, Cheshire, England, SK11 0LR</t>
  </si>
  <si>
    <t>PROC-6315</t>
  </si>
  <si>
    <t>Buxton Opera House - Listed Building Consent Application</t>
  </si>
  <si>
    <t>T.A.D Architects</t>
  </si>
  <si>
    <t>Smithy Wood House
Smithy Wood Crescent
Sheffield
S8 0NU</t>
  </si>
  <si>
    <t>PROC-6308</t>
  </si>
  <si>
    <t>Homeless Prevention Service</t>
  </si>
  <si>
    <t>Derbyshire Law Centre</t>
  </si>
  <si>
    <t>1 Rose Hill East, Chesterfield, Derbyshire, England, S40 1NU</t>
  </si>
  <si>
    <t>PROC-6314</t>
  </si>
  <si>
    <t>Housing Mediation Services</t>
  </si>
  <si>
    <t>Solution Talk</t>
  </si>
  <si>
    <t xml:space="preserve">1 CROSSFIELD AVENUE
WARRINGTON
CHESHIRE	
WA3 5RS
</t>
  </si>
  <si>
    <t>OC413915</t>
  </si>
  <si>
    <t>PROC-6307</t>
  </si>
  <si>
    <t>Supply of Bleed Kits</t>
  </si>
  <si>
    <t>33140000-3</t>
  </si>
  <si>
    <t>Turtle Engineering</t>
  </si>
  <si>
    <t>The Workshop 9 Middle Street, Kilsby, Rugby, England, CV23 8XT</t>
  </si>
  <si>
    <t>PROC-6306</t>
  </si>
  <si>
    <t>Maintenance of portable misting systems in council properties</t>
  </si>
  <si>
    <t>50413200-5</t>
  </si>
  <si>
    <t>Elite Fire Safety</t>
  </si>
  <si>
    <t>Flat 14 Weissmandel Court, 76 Clapton Common, London, England, E5 9FA</t>
  </si>
  <si>
    <t>PROC-6302</t>
  </si>
  <si>
    <t>Customer Services Temporary Staffing</t>
  </si>
  <si>
    <t>Civica on Demand</t>
  </si>
  <si>
    <t>PROC-6300</t>
  </si>
  <si>
    <t>Revenues Temporary Staffing</t>
  </si>
  <si>
    <t>PROC-6297</t>
  </si>
  <si>
    <t>Fair Funding Review</t>
  </si>
  <si>
    <t>66171000-9</t>
  </si>
  <si>
    <t>LG Futures</t>
  </si>
  <si>
    <t>St George's Court, Winnington Avenue, Northwich, Cheshire, United Kingdom, CW8 4EE</t>
  </si>
  <si>
    <t>PROC-6289</t>
  </si>
  <si>
    <t>Valuations - Capital Accounting</t>
  </si>
  <si>
    <t>PROC-6301</t>
  </si>
  <si>
    <t>Planning Applications Ecology Support</t>
  </si>
  <si>
    <t>Staffordshire Wildlife Trust</t>
  </si>
  <si>
    <t xml:space="preserve">THE WOLSELEY CENTRE
WOLSELEY BRIDGE
STAFFORD	
ST17 0WT
</t>
  </si>
  <si>
    <t>PROC-6299</t>
  </si>
  <si>
    <t>Hotel Solutions</t>
  </si>
  <si>
    <t xml:space="preserve">DELEANOR HOUSE
HIGH STREET
COLEBY
LINCOLN
LN5 0AG
</t>
  </si>
  <si>
    <t>PROC-6295</t>
  </si>
  <si>
    <t>Live and Local Services SMDC</t>
  </si>
  <si>
    <t>Live &amp; Local Ltd</t>
  </si>
  <si>
    <t xml:space="preserve">PAGEANT HOUSE
2 JURY STREET
WARWICK	
CV34 4EW
</t>
  </si>
  <si>
    <t xml:space="preserve">PROC-6285 </t>
  </si>
  <si>
    <t>AEA Diploma in Electoral Administration</t>
  </si>
  <si>
    <t>Association of Electoral Administrators</t>
  </si>
  <si>
    <t>Gibson House, Hurricane Close, Stafford, England, ST16 1GZ</t>
  </si>
  <si>
    <t>PROC-6278</t>
  </si>
  <si>
    <t>Planning application Greenfields BESS SMD/2024/0423</t>
  </si>
  <si>
    <t>Richard Wilson</t>
  </si>
  <si>
    <t xml:space="preserve">2 CORNHILL GARDENS
LEEK
STAFFS	
ST13 5PZ
</t>
  </si>
  <si>
    <t>Jane Curley</t>
  </si>
  <si>
    <t>PROC-6293</t>
  </si>
  <si>
    <t>Live and Local Services HPBC</t>
  </si>
  <si>
    <t>PROC-6150</t>
  </si>
  <si>
    <t>Nicholson Institute Refurbishment</t>
  </si>
  <si>
    <t>PROC-6288</t>
  </si>
  <si>
    <t>Provision of Citizens Advice Service High Peak</t>
  </si>
  <si>
    <t>1 + 1</t>
  </si>
  <si>
    <t>Citizens Advice Derbyshire Districts</t>
  </si>
  <si>
    <t>26 Spring Gardens, Buxton, Derbyshire, SK17 6DE</t>
  </si>
  <si>
    <t>PROC-6287</t>
  </si>
  <si>
    <t>Housing Repair Support Service</t>
  </si>
  <si>
    <t>PROC-6155</t>
  </si>
  <si>
    <t>Works in default to a property in Leek</t>
  </si>
  <si>
    <t>LC Construction</t>
  </si>
  <si>
    <t xml:space="preserve">MOUNTSIDE
LOWE HILL
LEEK
STAFFORDSHIRE	
ST13 7LY
</t>
  </si>
  <si>
    <t>Shaun Simms</t>
  </si>
  <si>
    <t>PROC-6324</t>
  </si>
  <si>
    <t>Trestle Market Waste/ Recycling Bins</t>
  </si>
  <si>
    <t>Glasdon UK Limited</t>
  </si>
  <si>
    <t>Glasdon House, Preston New Road, Blackpool, Lancashire, FY4 4WA</t>
  </si>
  <si>
    <t>PROC-6326</t>
  </si>
  <si>
    <t>Glossop Halls - Peer Review of Fire Design and Strategy</t>
  </si>
  <si>
    <t>Maze Fire Consulting Limited</t>
  </si>
  <si>
    <t>2nd Floor Queens Chambers, 5 John Dalton Street, 
Manchester</t>
  </si>
  <si>
    <t>PROC-6325</t>
  </si>
  <si>
    <t xml:space="preserve">Local Radio </t>
  </si>
  <si>
    <t>High Peak1</t>
  </si>
  <si>
    <t>5 Hartington Drive 
Chinley 
High Peak 
SK23 6DQ</t>
  </si>
  <si>
    <t>PROC-6266</t>
  </si>
  <si>
    <t>Vehicle Tracking</t>
  </si>
  <si>
    <t>Total Mobile</t>
  </si>
  <si>
    <t>3rd Floor, 35 Dp 35-47 Donegall Place, Belfast, Northern Ireland, BT1 5BB</t>
  </si>
  <si>
    <t>PROC-6332</t>
  </si>
  <si>
    <t>Temporary Officers</t>
  </si>
  <si>
    <t>Niyaa People</t>
  </si>
  <si>
    <t>Albert House
12-26 Albert Street
Birmingham</t>
  </si>
  <si>
    <t xml:space="preserve">Communities &amp; Climate change </t>
  </si>
  <si>
    <t>Camberg Collective Limited of</t>
  </si>
  <si>
    <t xml:space="preserve">Services/ Works </t>
  </si>
  <si>
    <t>Tourist Accommodation Development Business Support</t>
  </si>
  <si>
    <t xml:space="preserve">Steve Massey 
Craig McCrindle </t>
  </si>
  <si>
    <t>Unit 2 The Stables Whitehouse Farm Business Centre, Gaddes den Row, Hemel Hempstead HP2 6HG</t>
  </si>
  <si>
    <t>Empfield House, Empfield, Romset, Hampshire, SO51 9PA</t>
  </si>
  <si>
    <t>High Ground's Road, High Ground's Industrial Est. Worksop, Nottinghamshire, S80 3AT</t>
  </si>
  <si>
    <t>Deter tech UK LTD</t>
  </si>
  <si>
    <t>Joint Contracts Register @ 13.10.2025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</si>
</sst>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5" formatCode="dd/mm/yyyy;@"/>
    <numFmt numFmtId="166" formatCode="dd/mm/yy;@"/>
  </numFmts>
  <fonts count="4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u/>
      <sz val="11"/>
      <color indexed="12"/>
      <name val="Calibri"/>
      <family val="2"/>
    </font>
    <font>
      <sz val="10"/>
      <color rgb="FFFF0000"/>
      <name val="Arial"/>
      <family val="2"/>
    </font>
    <font>
      <sz val="10"/>
      <color theme="1"/>
      <name val="Arial"/>
      <family val="2"/>
    </font>
    <font>
      <sz val="10"/>
      <color rgb="FF333333"/>
      <name val="Arial"/>
      <family val="2"/>
    </font>
    <font>
      <b/>
      <sz val="10"/>
      <color theme="1"/>
      <name val="Arial"/>
      <family val="2"/>
    </font>
    <font>
      <sz val="11"/>
      <color indexed="8"/>
      <name val="Calibri"/>
      <family val="2"/>
      <scheme val="minor"/>
    </font>
    <font>
      <b/>
      <sz val="10"/>
      <color theme="0"/>
      <name val="Arial"/>
      <family val="2"/>
    </font>
    <font>
      <sz val="11"/>
      <name val="Calibri"/>
      <family val="2"/>
    </font>
    <font>
      <sz val="8"/>
      <name val="Calibri"/>
      <family val="2"/>
      <scheme val="minor"/>
    </font>
    <font>
      <sz val="9"/>
      <color indexed="81"/>
      <name val="Tahoma"/>
      <family val="2"/>
    </font>
    <font>
      <b/>
      <sz val="9"/>
      <color indexed="81"/>
      <name val="Tahoma"/>
      <family val="2"/>
    </font>
    <font>
      <sz val="10"/>
      <name val="Arial"/>
      <family val="2"/>
    </font>
    <font>
      <b/>
      <sz val="18"/>
      <color indexed="8"/>
      <name val="Arial"/>
      <family val="2"/>
    </font>
    <font>
      <sz val="10"/>
      <name val="Arial"/>
      <family val="2"/>
    </font>
    <font>
      <sz val="10"/>
      <name val="MS Sans Serif"/>
      <family val="2"/>
    </font>
    <font>
      <sz val="10"/>
      <color rgb="FF000000"/>
      <name val="Arial"/>
      <family val="2"/>
    </font>
    <font>
      <sz val="10"/>
      <color rgb="FF040C28"/>
      <name val="Arial"/>
      <family val="2"/>
    </font>
    <font>
      <sz val="11"/>
      <color rgb="FF000000"/>
      <name val="Arial"/>
      <family val="2"/>
    </font>
    <font>
      <sz val="10"/>
      <color rgb="FF000000"/>
      <name val="Arial"/>
      <family val="2"/>
    </font>
    <font>
      <sz val="10"/>
      <color theme="1"/>
      <name val="Arial"/>
      <family val="2"/>
    </font>
    <font>
      <u/>
      <sz val="11"/>
      <color rgb="FF000000"/>
      <name val="Calibri"/>
      <family val="2"/>
    </font>
    <font>
      <sz val="11"/>
      <color rgb="FF242424"/>
      <name val="Aptos Narrow"/>
      <family val="2"/>
    </font>
    <font>
      <u/>
      <sz val="10"/>
      <color rgb="FF00000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000099"/>
        <bgColor indexed="64"/>
      </patternFill>
    </fill>
    <fill>
      <patternFill patternType="solid">
        <fgColor rgb="FF4E41FD"/>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8"/>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8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8" fillId="0" borderId="0" applyFont="0" applyFill="0" applyBorder="0" applyAlignment="0" applyProtection="0"/>
    <xf numFmtId="0" fontId="23" fillId="0" borderId="0" applyNumberFormat="0" applyFill="0" applyBorder="0" applyAlignment="0" applyProtection="0">
      <alignment vertical="top"/>
      <protection locked="0"/>
    </xf>
    <xf numFmtId="43" fontId="18" fillId="0" borderId="0" applyFont="0" applyFill="0" applyBorder="0" applyAlignment="0" applyProtection="0"/>
    <xf numFmtId="43" fontId="18" fillId="0" borderId="0" applyFont="0" applyFill="0" applyBorder="0" applyAlignment="0" applyProtection="0"/>
    <xf numFmtId="0" fontId="19" fillId="0" borderId="16" applyNumberFormat="0" applyFill="0" applyProtection="0">
      <alignment vertical="top"/>
    </xf>
    <xf numFmtId="44" fontId="18" fillId="0" borderId="0" applyFont="0" applyFill="0" applyBorder="0" applyAlignment="0" applyProtection="0"/>
    <xf numFmtId="0" fontId="19" fillId="0" borderId="0" applyNumberFormat="0" applyFill="0" applyBorder="0" applyProtection="0">
      <alignment vertical="top"/>
    </xf>
    <xf numFmtId="43" fontId="18" fillId="0" borderId="0" applyFont="0" applyFill="0" applyBorder="0" applyAlignment="0" applyProtection="0"/>
    <xf numFmtId="44" fontId="18" fillId="0" borderId="0" applyFont="0" applyFill="0" applyBorder="0" applyAlignment="0" applyProtection="0"/>
    <xf numFmtId="0" fontId="28" fillId="0" borderId="0"/>
    <xf numFmtId="43" fontId="1" fillId="0" borderId="0" applyFont="0" applyFill="0" applyBorder="0" applyAlignment="0" applyProtection="0"/>
    <xf numFmtId="0" fontId="30" fillId="0" borderId="0"/>
    <xf numFmtId="0" fontId="23" fillId="0" borderId="0" applyNumberFormat="0" applyFill="0" applyBorder="0" applyAlignment="0" applyProtection="0">
      <alignment vertical="top"/>
      <protection locked="0"/>
    </xf>
    <xf numFmtId="0" fontId="19" fillId="0" borderId="0"/>
    <xf numFmtId="0" fontId="19" fillId="0" borderId="0"/>
    <xf numFmtId="0" fontId="25" fillId="0" borderId="0"/>
    <xf numFmtId="0" fontId="34" fillId="0" borderId="0"/>
    <xf numFmtId="0" fontId="19" fillId="0" borderId="0"/>
    <xf numFmtId="0" fontId="19" fillId="0" borderId="0"/>
    <xf numFmtId="0" fontId="25" fillId="0" borderId="0"/>
    <xf numFmtId="0" fontId="19" fillId="0" borderId="0"/>
    <xf numFmtId="0" fontId="19" fillId="0" borderId="0"/>
    <xf numFmtId="0" fontId="19" fillId="0" borderId="0"/>
    <xf numFmtId="0" fontId="36" fillId="0" borderId="0"/>
    <xf numFmtId="0" fontId="19" fillId="0" borderId="0"/>
    <xf numFmtId="0" fontId="19" fillId="0" borderId="0"/>
    <xf numFmtId="0" fontId="3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215">
    <xf numFmtId="0" fontId="0" fillId="0" borderId="0" xfId="0"/>
    <xf numFmtId="0" fontId="24" fillId="0" borderId="0" xfId="0" applyFont="1" applyAlignment="1">
      <alignment wrapText="1"/>
    </xf>
    <xf numFmtId="0" fontId="24" fillId="0" borderId="0" xfId="0" applyFont="1"/>
    <xf numFmtId="0" fontId="25" fillId="0" borderId="0" xfId="57" applyAlignment="1">
      <alignment vertical="top" wrapText="1"/>
    </xf>
    <xf numFmtId="0" fontId="20" fillId="0" borderId="18" xfId="56" applyFont="1" applyBorder="1" applyAlignment="1">
      <alignment horizontal="center" vertical="center" wrapText="1"/>
    </xf>
    <xf numFmtId="0" fontId="25" fillId="0" borderId="0" xfId="57" applyAlignment="1">
      <alignment vertical="center" wrapText="1"/>
    </xf>
    <xf numFmtId="0" fontId="21" fillId="0" borderId="19" xfId="56" applyFont="1" applyBorder="1" applyAlignment="1">
      <alignment horizontal="center" vertical="center"/>
    </xf>
    <xf numFmtId="0" fontId="21" fillId="0" borderId="19" xfId="56" applyFont="1" applyBorder="1" applyAlignment="1">
      <alignment horizontal="left" vertical="center" wrapText="1"/>
    </xf>
    <xf numFmtId="0" fontId="25" fillId="0" borderId="0" xfId="57" applyAlignment="1">
      <alignment vertical="center"/>
    </xf>
    <xf numFmtId="0" fontId="21" fillId="0" borderId="19" xfId="63" applyFont="1" applyBorder="1" applyAlignment="1">
      <alignment horizontal="center" vertical="center"/>
    </xf>
    <xf numFmtId="0" fontId="21" fillId="0" borderId="19" xfId="64" applyFont="1" applyBorder="1" applyAlignment="1">
      <alignment horizontal="center" vertical="center"/>
    </xf>
    <xf numFmtId="0" fontId="25" fillId="0" borderId="19" xfId="57" applyBorder="1" applyAlignment="1">
      <alignment horizontal="left" vertical="center" wrapText="1"/>
    </xf>
    <xf numFmtId="0" fontId="21" fillId="0" borderId="19" xfId="65" applyFont="1" applyBorder="1" applyAlignment="1">
      <alignment horizontal="left" vertical="center" wrapText="1"/>
    </xf>
    <xf numFmtId="0" fontId="21" fillId="0" borderId="19" xfId="65" applyFont="1" applyBorder="1" applyAlignment="1">
      <alignment horizontal="center" vertical="center"/>
    </xf>
    <xf numFmtId="0" fontId="21" fillId="0" borderId="19" xfId="66" applyFont="1" applyBorder="1" applyAlignment="1">
      <alignment horizontal="center" vertical="center"/>
    </xf>
    <xf numFmtId="0" fontId="21" fillId="0" borderId="19" xfId="59" applyFont="1" applyBorder="1" applyAlignment="1">
      <alignment horizontal="center" vertical="center"/>
    </xf>
    <xf numFmtId="0" fontId="21" fillId="0" borderId="19" xfId="67" applyFont="1" applyBorder="1" applyAlignment="1">
      <alignment horizontal="center" vertical="center"/>
    </xf>
    <xf numFmtId="0" fontId="19" fillId="0" borderId="19" xfId="68" applyFont="1" applyBorder="1" applyAlignment="1">
      <alignment horizontal="left" vertical="center" wrapText="1"/>
    </xf>
    <xf numFmtId="0" fontId="21" fillId="0" borderId="19" xfId="69" applyFont="1" applyBorder="1" applyAlignment="1">
      <alignment horizontal="center" vertical="center"/>
    </xf>
    <xf numFmtId="0" fontId="21" fillId="0" borderId="19" xfId="70" applyFont="1" applyBorder="1" applyAlignment="1">
      <alignment horizontal="center" vertical="center"/>
    </xf>
    <xf numFmtId="0" fontId="19" fillId="0" borderId="19" xfId="60" applyBorder="1" applyAlignment="1">
      <alignment horizontal="left" vertical="center" wrapText="1"/>
    </xf>
    <xf numFmtId="0" fontId="21" fillId="0" borderId="19" xfId="71" applyFont="1" applyBorder="1" applyAlignment="1">
      <alignment horizontal="center" vertical="center"/>
    </xf>
    <xf numFmtId="0" fontId="21" fillId="0" borderId="19" xfId="72" applyFont="1" applyBorder="1" applyAlignment="1">
      <alignment horizontal="center" vertical="center"/>
    </xf>
    <xf numFmtId="0" fontId="25" fillId="0" borderId="19" xfId="61" applyBorder="1" applyAlignment="1">
      <alignment horizontal="left" vertical="center" wrapText="1"/>
    </xf>
    <xf numFmtId="0" fontId="21" fillId="0" borderId="19" xfId="60" applyFont="1" applyBorder="1" applyAlignment="1">
      <alignment horizontal="left" vertical="center" wrapText="1"/>
    </xf>
    <xf numFmtId="0" fontId="21" fillId="0" borderId="19" xfId="73" applyFont="1" applyBorder="1" applyAlignment="1">
      <alignment horizontal="center" vertical="center"/>
    </xf>
    <xf numFmtId="0" fontId="21" fillId="0" borderId="19" xfId="74" applyFont="1" applyBorder="1" applyAlignment="1">
      <alignment horizontal="center" vertical="center"/>
    </xf>
    <xf numFmtId="0" fontId="21" fillId="0" borderId="19" xfId="75" applyFont="1" applyBorder="1" applyAlignment="1">
      <alignment horizontal="left" vertical="center" wrapText="1"/>
    </xf>
    <xf numFmtId="0" fontId="21" fillId="0" borderId="19" xfId="55" applyFont="1" applyBorder="1" applyAlignment="1">
      <alignment horizontal="left" vertical="center" wrapText="1"/>
    </xf>
    <xf numFmtId="0" fontId="21" fillId="0" borderId="19" xfId="76" applyFont="1" applyBorder="1" applyAlignment="1">
      <alignment horizontal="center" vertical="center"/>
    </xf>
    <xf numFmtId="0" fontId="21" fillId="0" borderId="19" xfId="77" applyFont="1" applyBorder="1" applyAlignment="1">
      <alignment horizontal="center" vertical="center"/>
    </xf>
    <xf numFmtId="0" fontId="21" fillId="0" borderId="19" xfId="78" applyFont="1" applyBorder="1" applyAlignment="1">
      <alignment horizontal="left" vertical="center" wrapText="1"/>
    </xf>
    <xf numFmtId="0" fontId="21" fillId="0" borderId="19" xfId="79" applyFont="1" applyBorder="1" applyAlignment="1">
      <alignment horizontal="center" vertical="center"/>
    </xf>
    <xf numFmtId="0" fontId="21" fillId="0" borderId="19" xfId="80" applyFont="1" applyBorder="1" applyAlignment="1">
      <alignment horizontal="center" vertical="center"/>
    </xf>
    <xf numFmtId="0" fontId="21" fillId="0" borderId="19" xfId="81" applyFont="1" applyBorder="1" applyAlignment="1">
      <alignment horizontal="center" vertical="center"/>
    </xf>
    <xf numFmtId="0" fontId="21" fillId="0" borderId="19" xfId="56" quotePrefix="1" applyFont="1" applyBorder="1" applyAlignment="1">
      <alignment horizontal="left" vertical="center" wrapText="1"/>
    </xf>
    <xf numFmtId="0" fontId="21" fillId="0" borderId="19" xfId="62" applyFont="1" applyBorder="1" applyAlignment="1">
      <alignment horizontal="left" vertical="center" wrapText="1"/>
    </xf>
    <xf numFmtId="0" fontId="21" fillId="0" borderId="19" xfId="82" applyFont="1" applyBorder="1" applyAlignment="1">
      <alignment horizontal="center" vertical="center"/>
    </xf>
    <xf numFmtId="0" fontId="21" fillId="0" borderId="19" xfId="83" applyFont="1" applyBorder="1" applyAlignment="1">
      <alignment horizontal="center" vertical="center"/>
    </xf>
    <xf numFmtId="0" fontId="21" fillId="0" borderId="19" xfId="84" applyFont="1" applyBorder="1" applyAlignment="1">
      <alignment horizontal="center" vertical="center"/>
    </xf>
    <xf numFmtId="0" fontId="21" fillId="0" borderId="19" xfId="85" applyFont="1" applyBorder="1" applyAlignment="1">
      <alignment horizontal="center" vertical="center"/>
    </xf>
    <xf numFmtId="0" fontId="21" fillId="0" borderId="19" xfId="86" applyFont="1" applyBorder="1" applyAlignment="1">
      <alignment horizontal="center" vertical="center"/>
    </xf>
    <xf numFmtId="0" fontId="21" fillId="0" borderId="19" xfId="87" applyFont="1" applyBorder="1" applyAlignment="1">
      <alignment horizontal="center" vertical="center"/>
    </xf>
    <xf numFmtId="0" fontId="38" fillId="0" borderId="19" xfId="65" applyFont="1" applyBorder="1" applyAlignment="1">
      <alignment horizontal="left" vertical="center" wrapText="1"/>
    </xf>
    <xf numFmtId="0" fontId="19" fillId="0" borderId="20" xfId="60" applyBorder="1" applyAlignment="1">
      <alignment horizontal="left" vertical="center" wrapText="1"/>
    </xf>
    <xf numFmtId="0" fontId="21" fillId="0" borderId="21" xfId="56" applyFont="1" applyBorder="1" applyAlignment="1">
      <alignment horizontal="left" vertical="center" wrapText="1"/>
    </xf>
    <xf numFmtId="0" fontId="19" fillId="0" borderId="19" xfId="56" applyBorder="1" applyAlignment="1">
      <alignment horizontal="center" vertical="center" wrapText="1"/>
    </xf>
    <xf numFmtId="0" fontId="25" fillId="0" borderId="19" xfId="57" applyBorder="1" applyAlignment="1">
      <alignment horizontal="center" vertical="center" wrapText="1"/>
    </xf>
    <xf numFmtId="0" fontId="25" fillId="0" borderId="22" xfId="57" applyBorder="1" applyAlignment="1">
      <alignment horizontal="center" vertical="center" wrapText="1"/>
    </xf>
    <xf numFmtId="0" fontId="25" fillId="0" borderId="22" xfId="57" applyBorder="1" applyAlignment="1">
      <alignment horizontal="left" vertical="center" wrapText="1"/>
    </xf>
    <xf numFmtId="0" fontId="25" fillId="0" borderId="0" xfId="0" applyFont="1"/>
    <xf numFmtId="0" fontId="27" fillId="0" borderId="0" xfId="0" applyFont="1"/>
    <xf numFmtId="0" fontId="19" fillId="0" borderId="0" xfId="0" applyFont="1"/>
    <xf numFmtId="0" fontId="38" fillId="0" borderId="0" xfId="0" applyFont="1"/>
    <xf numFmtId="0" fontId="24" fillId="0" borderId="10" xfId="0" applyFont="1" applyBorder="1" applyAlignment="1">
      <alignment horizontal="center"/>
    </xf>
    <xf numFmtId="0" fontId="25" fillId="0" borderId="10" xfId="0" applyFont="1" applyBorder="1" applyAlignment="1">
      <alignment horizontal="center"/>
    </xf>
    <xf numFmtId="0" fontId="24" fillId="0" borderId="10" xfId="0" applyFont="1" applyBorder="1" applyAlignment="1">
      <alignment horizontal="center" wrapText="1"/>
    </xf>
    <xf numFmtId="0" fontId="21" fillId="0" borderId="10" xfId="0" applyFont="1" applyBorder="1" applyAlignment="1">
      <alignment horizontal="center" wrapText="1"/>
    </xf>
    <xf numFmtId="0" fontId="25" fillId="0" borderId="0" xfId="0" applyFont="1" applyAlignment="1">
      <alignment wrapText="1"/>
    </xf>
    <xf numFmtId="165" fontId="25" fillId="0" borderId="0" xfId="0" applyNumberFormat="1" applyFont="1"/>
    <xf numFmtId="43" fontId="25" fillId="0" borderId="0" xfId="52" applyFont="1" applyAlignment="1"/>
    <xf numFmtId="0" fontId="22" fillId="34" borderId="10" xfId="0" applyFont="1" applyFill="1" applyBorder="1" applyAlignment="1" applyProtection="1">
      <alignment wrapText="1"/>
      <protection locked="0"/>
    </xf>
    <xf numFmtId="165" fontId="22" fillId="34" borderId="10" xfId="0" applyNumberFormat="1" applyFont="1" applyFill="1" applyBorder="1" applyAlignment="1" applyProtection="1">
      <alignment wrapText="1"/>
      <protection locked="0"/>
    </xf>
    <xf numFmtId="0" fontId="29" fillId="37" borderId="10" xfId="0" applyFont="1" applyFill="1" applyBorder="1" applyAlignment="1" applyProtection="1">
      <alignment wrapText="1"/>
      <protection locked="0"/>
    </xf>
    <xf numFmtId="0" fontId="19" fillId="0" borderId="10" xfId="0" applyFont="1" applyBorder="1" applyAlignment="1">
      <alignment wrapText="1"/>
      <extLst>
        <ext xmlns:xfpb="http://schemas.microsoft.com/office/spreadsheetml/2022/featurepropertybag" uri="{C7286773-470A-42A8-94C5-96B5CB345126}">
          <xfpb:xfComplement i="0"/>
        </ext>
      </extLst>
    </xf>
    <xf numFmtId="0" fontId="21" fillId="0" borderId="10" xfId="0" applyFont="1" applyBorder="1" applyAlignment="1">
      <alignment wrapText="1"/>
    </xf>
    <xf numFmtId="0" fontId="19" fillId="0" borderId="10" xfId="0" applyFont="1" applyBorder="1" applyAlignment="1">
      <alignment wrapText="1"/>
    </xf>
    <xf numFmtId="165" fontId="19" fillId="35" borderId="10" xfId="0" applyNumberFormat="1" applyFont="1" applyFill="1" applyBorder="1" applyAlignment="1">
      <alignment wrapText="1"/>
    </xf>
    <xf numFmtId="165" fontId="19" fillId="0" borderId="10" xfId="0" applyNumberFormat="1" applyFont="1" applyBorder="1" applyAlignment="1">
      <alignment wrapText="1"/>
    </xf>
    <xf numFmtId="14" fontId="19" fillId="0" borderId="10" xfId="0" applyNumberFormat="1" applyFont="1" applyBorder="1" applyAlignment="1">
      <alignment wrapText="1"/>
    </xf>
    <xf numFmtId="14" fontId="19" fillId="0" borderId="10" xfId="0" quotePrefix="1" applyNumberFormat="1" applyFont="1" applyBorder="1" applyAlignment="1">
      <alignment wrapText="1"/>
    </xf>
    <xf numFmtId="0" fontId="25" fillId="0" borderId="10" xfId="0" applyFont="1" applyBorder="1" applyAlignment="1">
      <alignment wrapText="1"/>
    </xf>
    <xf numFmtId="0" fontId="19" fillId="0" borderId="10" xfId="0" applyFont="1" applyBorder="1"/>
    <xf numFmtId="0" fontId="21" fillId="0" borderId="10" xfId="0" applyFont="1" applyBorder="1" applyAlignment="1">
      <alignment wrapText="1"/>
      <extLst>
        <ext xmlns:xfpb="http://schemas.microsoft.com/office/spreadsheetml/2022/featurepropertybag" uri="{C7286773-470A-42A8-94C5-96B5CB345126}">
          <xfpb:xfComplement i="0"/>
        </ext>
      </extLst>
    </xf>
    <xf numFmtId="43" fontId="19" fillId="0" borderId="10" xfId="52" applyFont="1" applyBorder="1" applyAlignment="1">
      <alignment wrapText="1"/>
    </xf>
    <xf numFmtId="49" fontId="19" fillId="0" borderId="10" xfId="0" applyNumberFormat="1" applyFont="1" applyBorder="1" applyAlignment="1">
      <alignment wrapText="1"/>
    </xf>
    <xf numFmtId="165" fontId="19" fillId="0" borderId="10" xfId="0" applyNumberFormat="1" applyFont="1" applyBorder="1"/>
    <xf numFmtId="14" fontId="19" fillId="0" borderId="10" xfId="0" applyNumberFormat="1" applyFont="1" applyBorder="1"/>
    <xf numFmtId="43" fontId="19" fillId="0" borderId="10" xfId="52" applyFont="1" applyFill="1" applyBorder="1" applyAlignment="1">
      <alignment wrapText="1"/>
    </xf>
    <xf numFmtId="43" fontId="19" fillId="0" borderId="10" xfId="52" applyFont="1" applyFill="1" applyBorder="1" applyAlignment="1"/>
    <xf numFmtId="0" fontId="25" fillId="0" borderId="10" xfId="0" applyFont="1" applyBorder="1" applyAlignment="1">
      <alignment wrapText="1"/>
      <extLst>
        <ext xmlns:xfpb="http://schemas.microsoft.com/office/spreadsheetml/2022/featurepropertybag" uri="{C7286773-470A-42A8-94C5-96B5CB345126}">
          <xfpb:xfComplement i="0"/>
        </ext>
      </extLst>
    </xf>
    <xf numFmtId="165" fontId="25" fillId="0" borderId="10" xfId="0" applyNumberFormat="1" applyFont="1" applyBorder="1"/>
    <xf numFmtId="0" fontId="25" fillId="0" borderId="10" xfId="0" applyFont="1" applyBorder="1"/>
    <xf numFmtId="0" fontId="19" fillId="0" borderId="0" xfId="0" applyFont="1" applyAlignment="1">
      <alignment wrapText="1"/>
    </xf>
    <xf numFmtId="0" fontId="21" fillId="0" borderId="10" xfId="0" applyFont="1" applyBorder="1"/>
    <xf numFmtId="0" fontId="19" fillId="0" borderId="13" xfId="0" applyFont="1" applyBorder="1" applyAlignment="1">
      <alignment wrapText="1"/>
    </xf>
    <xf numFmtId="165" fontId="21" fillId="35" borderId="10" xfId="0" applyNumberFormat="1" applyFont="1" applyFill="1" applyBorder="1" applyAlignment="1">
      <alignment wrapText="1"/>
    </xf>
    <xf numFmtId="165" fontId="21" fillId="0" borderId="10" xfId="0" applyNumberFormat="1" applyFont="1" applyBorder="1" applyAlignment="1">
      <alignment wrapText="1"/>
    </xf>
    <xf numFmtId="43" fontId="21" fillId="0" borderId="10" xfId="52" applyFont="1" applyBorder="1" applyAlignment="1">
      <alignment wrapText="1"/>
    </xf>
    <xf numFmtId="43" fontId="25" fillId="0" borderId="10" xfId="52" applyFont="1" applyFill="1" applyBorder="1" applyAlignment="1"/>
    <xf numFmtId="49" fontId="25" fillId="0" borderId="10" xfId="0" applyNumberFormat="1" applyFont="1" applyBorder="1" applyAlignment="1">
      <alignment wrapText="1"/>
    </xf>
    <xf numFmtId="43" fontId="25" fillId="0" borderId="10" xfId="52" applyFont="1" applyBorder="1" applyAlignment="1"/>
    <xf numFmtId="0" fontId="25" fillId="0" borderId="13" xfId="0" applyFont="1" applyBorder="1" applyAlignment="1">
      <alignment wrapText="1"/>
    </xf>
    <xf numFmtId="0" fontId="25" fillId="0" borderId="13" xfId="0" applyFont="1" applyBorder="1"/>
    <xf numFmtId="0" fontId="24" fillId="0" borderId="13" xfId="0" applyFont="1" applyBorder="1" applyAlignment="1">
      <alignment wrapText="1"/>
    </xf>
    <xf numFmtId="0" fontId="38" fillId="0" borderId="10" xfId="0" applyFont="1" applyBorder="1"/>
    <xf numFmtId="0" fontId="38" fillId="0" borderId="10" xfId="0" applyFont="1" applyBorder="1" applyAlignment="1">
      <alignment wrapText="1"/>
    </xf>
    <xf numFmtId="0" fontId="19" fillId="33" borderId="10" xfId="0" applyFont="1" applyFill="1" applyBorder="1" applyAlignment="1">
      <alignment wrapText="1"/>
    </xf>
    <xf numFmtId="165" fontId="19" fillId="33" borderId="10" xfId="0" applyNumberFormat="1" applyFont="1" applyFill="1" applyBorder="1"/>
    <xf numFmtId="0" fontId="19" fillId="33" borderId="10" xfId="0" applyFont="1" applyFill="1" applyBorder="1"/>
    <xf numFmtId="43" fontId="19" fillId="33" borderId="10" xfId="52" applyFont="1" applyFill="1" applyBorder="1" applyAlignment="1"/>
    <xf numFmtId="49" fontId="19" fillId="33" borderId="10" xfId="0" applyNumberFormat="1" applyFont="1" applyFill="1" applyBorder="1" applyAlignment="1">
      <alignment wrapText="1"/>
    </xf>
    <xf numFmtId="0" fontId="21" fillId="33" borderId="10" xfId="0" applyFont="1" applyFill="1" applyBorder="1"/>
    <xf numFmtId="0" fontId="21" fillId="33" borderId="10" xfId="0" applyFont="1" applyFill="1" applyBorder="1" applyAlignment="1">
      <alignment wrapText="1"/>
    </xf>
    <xf numFmtId="0" fontId="25" fillId="33" borderId="0" xfId="0" applyFont="1" applyFill="1"/>
    <xf numFmtId="165" fontId="38" fillId="0" borderId="10" xfId="0" applyNumberFormat="1" applyFont="1" applyBorder="1"/>
    <xf numFmtId="14" fontId="38" fillId="0" borderId="10" xfId="0" applyNumberFormat="1" applyFont="1" applyBorder="1"/>
    <xf numFmtId="43" fontId="38" fillId="0" borderId="10" xfId="52" applyFont="1" applyFill="1" applyBorder="1" applyAlignment="1"/>
    <xf numFmtId="49" fontId="38" fillId="0" borderId="10" xfId="0" applyNumberFormat="1" applyFont="1" applyBorder="1" applyAlignment="1">
      <alignment wrapText="1"/>
    </xf>
    <xf numFmtId="0" fontId="25" fillId="0" borderId="10" xfId="0" applyFont="1" applyBorder="1">
      <extLst>
        <ext xmlns:xfpb="http://schemas.microsoft.com/office/spreadsheetml/2022/featurepropertybag" uri="{C7286773-470A-42A8-94C5-96B5CB345126}">
          <xfpb:xfComplement i="0"/>
        </ext>
      </extLst>
    </xf>
    <xf numFmtId="165" fontId="25" fillId="35" borderId="10" xfId="0" applyNumberFormat="1" applyFont="1" applyFill="1" applyBorder="1"/>
    <xf numFmtId="0" fontId="24" fillId="0" borderId="13" xfId="0" applyFont="1" applyBorder="1"/>
    <xf numFmtId="0" fontId="19" fillId="0" borderId="13" xfId="0" applyFont="1" applyBorder="1"/>
    <xf numFmtId="0" fontId="38" fillId="0" borderId="10" xfId="0" applyFont="1" applyBorder="1" applyAlignment="1">
      <alignment wrapText="1"/>
      <extLst>
        <ext xmlns:xfpb="http://schemas.microsoft.com/office/spreadsheetml/2022/featurepropertybag" uri="{C7286773-470A-42A8-94C5-96B5CB345126}">
          <xfpb:xfComplement i="0"/>
        </ext>
      </extLst>
    </xf>
    <xf numFmtId="0" fontId="38" fillId="0" borderId="13" xfId="0" applyFont="1" applyBorder="1" applyAlignment="1">
      <alignment wrapText="1"/>
    </xf>
    <xf numFmtId="0" fontId="38" fillId="0" borderId="13" xfId="0" applyFont="1" applyBorder="1"/>
    <xf numFmtId="14" fontId="25" fillId="0" borderId="10" xfId="0" applyNumberFormat="1" applyFont="1" applyBorder="1"/>
    <xf numFmtId="43" fontId="25" fillId="0" borderId="10" xfId="52" applyFont="1" applyBorder="1" applyAlignment="1">
      <alignment wrapText="1"/>
    </xf>
    <xf numFmtId="2" fontId="25" fillId="0" borderId="10" xfId="0" applyNumberFormat="1" applyFont="1" applyBorder="1" applyAlignment="1">
      <alignment wrapText="1"/>
    </xf>
    <xf numFmtId="0" fontId="38" fillId="0" borderId="10" xfId="0" applyFont="1" applyBorder="1">
      <extLst>
        <ext xmlns:xfpb="http://schemas.microsoft.com/office/spreadsheetml/2022/featurepropertybag" uri="{C7286773-470A-42A8-94C5-96B5CB345126}">
          <xfpb:xfComplement i="0"/>
        </ext>
      </extLst>
    </xf>
    <xf numFmtId="43" fontId="38" fillId="0" borderId="10" xfId="52" applyFont="1" applyBorder="1" applyAlignment="1"/>
    <xf numFmtId="0" fontId="25" fillId="0" borderId="10" xfId="0" quotePrefix="1" applyFont="1" applyBorder="1" applyAlignment="1">
      <alignment wrapText="1"/>
    </xf>
    <xf numFmtId="165" fontId="25" fillId="0" borderId="10" xfId="0" applyNumberFormat="1" applyFont="1" applyBorder="1" applyAlignment="1">
      <alignment wrapText="1"/>
    </xf>
    <xf numFmtId="165" fontId="19" fillId="0" borderId="0" xfId="0" applyNumberFormat="1" applyFont="1"/>
    <xf numFmtId="43" fontId="19" fillId="0" borderId="0" xfId="52" applyFont="1" applyFill="1" applyAlignment="1"/>
    <xf numFmtId="0" fontId="25" fillId="0" borderId="10" xfId="0" quotePrefix="1" applyFont="1" applyBorder="1"/>
    <xf numFmtId="166" fontId="22" fillId="34" borderId="10" xfId="0" applyNumberFormat="1" applyFont="1" applyFill="1" applyBorder="1" applyAlignment="1" applyProtection="1">
      <alignment wrapText="1"/>
      <protection locked="0"/>
    </xf>
    <xf numFmtId="166" fontId="19" fillId="0" borderId="10" xfId="0" applyNumberFormat="1" applyFont="1" applyBorder="1" applyAlignment="1">
      <alignment wrapText="1"/>
    </xf>
    <xf numFmtId="166" fontId="19" fillId="0" borderId="10" xfId="0" applyNumberFormat="1" applyFont="1" applyBorder="1"/>
    <xf numFmtId="166" fontId="25" fillId="0" borderId="10" xfId="0" applyNumberFormat="1" applyFont="1" applyBorder="1" applyAlignment="1">
      <alignment wrapText="1"/>
    </xf>
    <xf numFmtId="166" fontId="19" fillId="33" borderId="10" xfId="0" applyNumberFormat="1" applyFont="1" applyFill="1" applyBorder="1" applyAlignment="1">
      <alignment wrapText="1"/>
    </xf>
    <xf numFmtId="166" fontId="38" fillId="0" borderId="10" xfId="0" applyNumberFormat="1" applyFont="1" applyBorder="1" applyAlignment="1">
      <alignment wrapText="1"/>
    </xf>
    <xf numFmtId="166" fontId="19" fillId="0" borderId="0" xfId="0" applyNumberFormat="1" applyFont="1" applyAlignment="1">
      <alignment wrapText="1"/>
    </xf>
    <xf numFmtId="166" fontId="25" fillId="0" borderId="0" xfId="0" applyNumberFormat="1" applyFont="1" applyAlignment="1">
      <alignment wrapText="1"/>
    </xf>
    <xf numFmtId="165" fontId="38" fillId="0" borderId="10" xfId="0" applyNumberFormat="1" applyFont="1" applyBorder="1" applyAlignment="1">
      <alignment wrapText="1"/>
    </xf>
    <xf numFmtId="0" fontId="42" fillId="0" borderId="0" xfId="0" applyFont="1" applyAlignment="1">
      <alignment wrapText="1"/>
    </xf>
    <xf numFmtId="0" fontId="38" fillId="0" borderId="10" xfId="0" quotePrefix="1" applyFont="1" applyBorder="1" applyAlignment="1">
      <alignment wrapText="1"/>
    </xf>
    <xf numFmtId="14" fontId="25" fillId="0" borderId="10" xfId="0" applyNumberFormat="1" applyFont="1" applyBorder="1" applyAlignment="1">
      <alignment wrapText="1"/>
    </xf>
    <xf numFmtId="43" fontId="25" fillId="0" borderId="10" xfId="52" applyFont="1" applyFill="1" applyBorder="1" applyAlignment="1">
      <alignment wrapText="1"/>
    </xf>
    <xf numFmtId="43" fontId="38" fillId="0" borderId="10" xfId="52" applyFont="1" applyBorder="1" applyAlignment="1">
      <alignment wrapText="1"/>
    </xf>
    <xf numFmtId="0" fontId="41" fillId="0" borderId="0" xfId="0" applyFont="1" applyAlignment="1">
      <alignment wrapText="1"/>
    </xf>
    <xf numFmtId="43" fontId="26" fillId="0" borderId="10" xfId="52" applyFont="1" applyFill="1" applyBorder="1" applyAlignment="1"/>
    <xf numFmtId="0" fontId="25" fillId="0" borderId="0" xfId="0" applyFont="1" applyAlignment="1">
      <alignment horizontal="center" wrapText="1"/>
    </xf>
    <xf numFmtId="2" fontId="25" fillId="0" borderId="10" xfId="0" applyNumberFormat="1" applyFont="1" applyBorder="1" applyAlignment="1">
      <alignment horizontal="center" wrapText="1"/>
    </xf>
    <xf numFmtId="0" fontId="25" fillId="0" borderId="0" xfId="0" applyFont="1" applyAlignment="1">
      <alignment horizontal="center"/>
    </xf>
    <xf numFmtId="0" fontId="19" fillId="0" borderId="10" xfId="0" applyFont="1" applyBorder="1" applyAlignment="1">
      <alignment horizontal="center"/>
    </xf>
    <xf numFmtId="0" fontId="38" fillId="0" borderId="10" xfId="0" applyFont="1" applyBorder="1" applyAlignment="1">
      <alignment horizontal="center"/>
    </xf>
    <xf numFmtId="0" fontId="19" fillId="0" borderId="10" xfId="0" applyFont="1" applyBorder="1" applyAlignment="1">
      <alignment horizontal="center" wrapText="1"/>
    </xf>
    <xf numFmtId="0" fontId="25" fillId="0" borderId="10" xfId="0" applyFont="1" applyBorder="1" applyAlignment="1">
      <alignment horizontal="center" wrapText="1"/>
    </xf>
    <xf numFmtId="0" fontId="38" fillId="0" borderId="10" xfId="0" applyFont="1" applyBorder="1" applyAlignment="1">
      <alignment horizontal="center" wrapText="1"/>
    </xf>
    <xf numFmtId="0" fontId="19" fillId="0" borderId="0" xfId="0" applyFont="1" applyAlignment="1">
      <alignment horizontal="center"/>
    </xf>
    <xf numFmtId="0" fontId="25" fillId="35" borderId="10" xfId="0" applyFont="1" applyFill="1" applyBorder="1" applyAlignment="1">
      <alignment horizontal="center"/>
    </xf>
    <xf numFmtId="9" fontId="38" fillId="0" borderId="10" xfId="0" applyNumberFormat="1" applyFont="1" applyBorder="1"/>
    <xf numFmtId="0" fontId="25" fillId="0" borderId="11" xfId="0" applyFont="1" applyBorder="1" applyAlignment="1">
      <alignment wrapText="1"/>
    </xf>
    <xf numFmtId="0" fontId="19" fillId="36" borderId="10" xfId="0" applyFont="1" applyFill="1" applyBorder="1" applyAlignment="1">
      <alignment wrapText="1"/>
    </xf>
    <xf numFmtId="165" fontId="19" fillId="36" borderId="10" xfId="0" applyNumberFormat="1" applyFont="1" applyFill="1" applyBorder="1"/>
    <xf numFmtId="0" fontId="19" fillId="36" borderId="10" xfId="0" applyFont="1" applyFill="1" applyBorder="1"/>
    <xf numFmtId="166" fontId="19" fillId="36" borderId="10" xfId="0" applyNumberFormat="1" applyFont="1" applyFill="1" applyBorder="1" applyAlignment="1">
      <alignment wrapText="1"/>
    </xf>
    <xf numFmtId="43" fontId="19" fillId="36" borderId="10" xfId="52" applyFont="1" applyFill="1" applyBorder="1" applyAlignment="1"/>
    <xf numFmtId="49" fontId="19" fillId="36" borderId="10" xfId="0" applyNumberFormat="1" applyFont="1" applyFill="1" applyBorder="1" applyAlignment="1">
      <alignment wrapText="1"/>
    </xf>
    <xf numFmtId="0" fontId="21" fillId="36" borderId="10" xfId="0" applyFont="1" applyFill="1" applyBorder="1"/>
    <xf numFmtId="0" fontId="21" fillId="36" borderId="10" xfId="0" applyFont="1" applyFill="1" applyBorder="1" applyAlignment="1">
      <alignment wrapText="1"/>
    </xf>
    <xf numFmtId="0" fontId="22" fillId="34" borderId="10" xfId="0" applyFont="1" applyFill="1" applyBorder="1" applyAlignment="1" applyProtection="1">
      <alignment horizontal="center" wrapText="1"/>
      <protection locked="0"/>
    </xf>
    <xf numFmtId="0" fontId="19" fillId="33" borderId="10" xfId="0" applyFont="1" applyFill="1" applyBorder="1" applyAlignment="1">
      <alignment horizontal="center"/>
    </xf>
    <xf numFmtId="0" fontId="19" fillId="36" borderId="10" xfId="0" applyFont="1" applyFill="1" applyBorder="1" applyAlignment="1">
      <alignment horizontal="center"/>
    </xf>
    <xf numFmtId="43" fontId="25" fillId="0" borderId="0" xfId="52" applyFont="1" applyAlignment="1">
      <alignment wrapText="1"/>
    </xf>
    <xf numFmtId="43" fontId="25" fillId="0" borderId="0" xfId="0" applyNumberFormat="1" applyFont="1" applyAlignment="1">
      <alignment wrapText="1"/>
    </xf>
    <xf numFmtId="43" fontId="22" fillId="34" borderId="10" xfId="52" applyFont="1" applyFill="1" applyBorder="1" applyAlignment="1" applyProtection="1">
      <alignment wrapText="1"/>
      <protection locked="0"/>
    </xf>
    <xf numFmtId="43" fontId="27" fillId="35" borderId="0" xfId="52" applyFont="1" applyFill="1" applyAlignment="1"/>
    <xf numFmtId="165" fontId="24" fillId="0" borderId="0" xfId="0" applyNumberFormat="1" applyFont="1"/>
    <xf numFmtId="0" fontId="19" fillId="0" borderId="0" xfId="0" applyFont="1" applyAlignment="1">
      <alignment horizontal="center" wrapText="1"/>
    </xf>
    <xf numFmtId="0" fontId="19" fillId="0" borderId="12" xfId="56" applyBorder="1" applyAlignment="1">
      <alignment horizontal="center" vertical="top" wrapText="1"/>
    </xf>
    <xf numFmtId="0" fontId="35" fillId="0" borderId="14" xfId="60" applyFont="1" applyBorder="1" applyAlignment="1">
      <alignment horizontal="center" vertical="center" wrapText="1"/>
    </xf>
    <xf numFmtId="0" fontId="35" fillId="0" borderId="17" xfId="60" applyFont="1" applyBorder="1" applyAlignment="1">
      <alignment horizontal="center" vertical="center" wrapText="1"/>
    </xf>
    <xf numFmtId="0" fontId="35" fillId="0" borderId="15" xfId="60" applyFont="1" applyBorder="1" applyAlignment="1">
      <alignment horizontal="center" vertical="center" wrapText="1"/>
    </xf>
    <xf numFmtId="0" fontId="25" fillId="0" borderId="0" xfId="0" applyFont="1"/>
    <xf numFmtId="0" fontId="25" fillId="0" borderId="0" xfId="0" applyFont="1" applyAlignment="1">
      <alignment wrapText="1"/>
    </xf>
    <xf numFmtId="165" fontId="25" fillId="0" borderId="0" xfId="0" applyNumberFormat="1" applyFont="1"/>
    <xf numFmtId="0" fontId="25" fillId="0" borderId="12" xfId="0" applyFont="1" applyBorder="1"/>
    <xf numFmtId="0" fontId="25" fillId="0" borderId="12" xfId="0" applyFont="1" applyBorder="1" applyAlignment="1">
      <alignment wrapText="1"/>
    </xf>
    <xf numFmtId="165" fontId="25" fillId="0" borderId="12" xfId="0" applyNumberFormat="1" applyFont="1" applyBorder="1"/>
    <xf numFmtId="49" fontId="25" fillId="0" borderId="0" xfId="0" applyNumberFormat="1" applyFont="1" applyAlignment="1">
      <alignment horizontal="center"/>
    </xf>
    <xf numFmtId="49" fontId="22" fillId="34" borderId="10" xfId="0" applyNumberFormat="1" applyFont="1" applyFill="1" applyBorder="1" applyAlignment="1" applyProtection="1">
      <alignment horizontal="center" wrapText="1"/>
      <protection locked="0"/>
    </xf>
    <xf numFmtId="0" fontId="29" fillId="37" borderId="10" xfId="0" applyFont="1" applyFill="1" applyBorder="1" applyAlignment="1" applyProtection="1">
      <alignment horizontal="center" wrapText="1"/>
      <protection locked="0"/>
    </xf>
    <xf numFmtId="49" fontId="25" fillId="0" borderId="10" xfId="0" applyNumberFormat="1" applyFont="1" applyBorder="1" applyAlignment="1">
      <alignment horizontal="center" wrapText="1"/>
    </xf>
    <xf numFmtId="49" fontId="19" fillId="0" borderId="10" xfId="0" quotePrefix="1" applyNumberFormat="1" applyFont="1" applyBorder="1" applyAlignment="1">
      <alignment horizontal="center" wrapText="1"/>
    </xf>
    <xf numFmtId="49" fontId="38" fillId="0" borderId="10" xfId="0" applyNumberFormat="1" applyFont="1" applyBorder="1" applyAlignment="1">
      <alignment horizontal="center"/>
    </xf>
    <xf numFmtId="49" fontId="19" fillId="0" borderId="10" xfId="0" applyNumberFormat="1" applyFont="1" applyBorder="1" applyAlignment="1">
      <alignment horizontal="center"/>
    </xf>
    <xf numFmtId="49" fontId="19" fillId="0" borderId="10" xfId="0" quotePrefix="1" applyNumberFormat="1" applyFont="1" applyBorder="1" applyAlignment="1">
      <alignment horizontal="center"/>
    </xf>
    <xf numFmtId="49" fontId="25" fillId="0" borderId="10" xfId="0" applyNumberFormat="1" applyFont="1" applyBorder="1" applyAlignment="1">
      <alignment horizontal="center"/>
    </xf>
    <xf numFmtId="49" fontId="19" fillId="0" borderId="10" xfId="0" applyNumberFormat="1" applyFont="1" applyBorder="1" applyAlignment="1">
      <alignment horizontal="center" wrapText="1"/>
    </xf>
    <xf numFmtId="49" fontId="25" fillId="0" borderId="10" xfId="0" quotePrefix="1" applyNumberFormat="1" applyFont="1" applyBorder="1" applyAlignment="1">
      <alignment horizontal="center"/>
    </xf>
    <xf numFmtId="0" fontId="19" fillId="0" borderId="10" xfId="0" quotePrefix="1" applyFont="1" applyBorder="1" applyAlignment="1">
      <alignment horizontal="center" wrapText="1"/>
    </xf>
    <xf numFmtId="49" fontId="38" fillId="0" borderId="10" xfId="0" quotePrefix="1" applyNumberFormat="1" applyFont="1" applyBorder="1" applyAlignment="1">
      <alignment horizontal="center"/>
    </xf>
    <xf numFmtId="0" fontId="45" fillId="0" borderId="10" xfId="43" applyFont="1" applyFill="1" applyBorder="1" applyAlignment="1" applyProtection="1">
      <alignment horizontal="center" wrapText="1"/>
    </xf>
    <xf numFmtId="49" fontId="19" fillId="0" borderId="0" xfId="0" applyNumberFormat="1" applyFont="1" applyAlignment="1">
      <alignment horizontal="center"/>
    </xf>
    <xf numFmtId="49" fontId="19" fillId="33" borderId="10" xfId="0" applyNumberFormat="1" applyFont="1" applyFill="1" applyBorder="1" applyAlignment="1">
      <alignment horizontal="center"/>
    </xf>
    <xf numFmtId="0" fontId="19" fillId="33" borderId="10" xfId="0" applyFont="1" applyFill="1" applyBorder="1" applyAlignment="1">
      <alignment horizontal="center" wrapText="1"/>
    </xf>
    <xf numFmtId="49" fontId="21" fillId="0" borderId="10" xfId="0" applyNumberFormat="1" applyFont="1" applyBorder="1" applyAlignment="1">
      <alignment horizontal="center" wrapText="1"/>
    </xf>
    <xf numFmtId="0" fontId="25" fillId="0" borderId="10" xfId="0" quotePrefix="1" applyFont="1" applyBorder="1" applyAlignment="1">
      <alignment horizontal="center" wrapText="1"/>
    </xf>
    <xf numFmtId="0" fontId="43" fillId="0" borderId="10" xfId="43" applyFont="1" applyBorder="1" applyAlignment="1" applyProtection="1">
      <alignment horizontal="center" wrapText="1"/>
    </xf>
    <xf numFmtId="49" fontId="19" fillId="36" borderId="10" xfId="0" applyNumberFormat="1" applyFont="1" applyFill="1" applyBorder="1" applyAlignment="1">
      <alignment horizontal="center"/>
    </xf>
    <xf numFmtId="0" fontId="19" fillId="36" borderId="10" xfId="0" applyFont="1" applyFill="1" applyBorder="1" applyAlignment="1">
      <alignment horizontal="center" wrapText="1"/>
    </xf>
    <xf numFmtId="0" fontId="25" fillId="0" borderId="10" xfId="0" applyFont="1" applyFill="1" applyBorder="1" applyAlignment="1">
      <alignment horizontal="center" wrapText="1"/>
    </xf>
    <xf numFmtId="49" fontId="21" fillId="0" borderId="10" xfId="0" applyNumberFormat="1" applyFont="1" applyFill="1" applyBorder="1" applyAlignment="1">
      <alignment horizontal="center" wrapText="1"/>
    </xf>
    <xf numFmtId="165" fontId="25" fillId="0" borderId="10" xfId="0" applyNumberFormat="1" applyFont="1" applyFill="1" applyBorder="1"/>
    <xf numFmtId="0" fontId="25" fillId="0" borderId="10" xfId="0" applyFont="1" applyFill="1" applyBorder="1" applyAlignment="1">
      <alignment wrapText="1"/>
    </xf>
    <xf numFmtId="43" fontId="38" fillId="0" borderId="10" xfId="52" applyFont="1" applyFill="1" applyBorder="1" applyAlignment="1">
      <alignment wrapText="1"/>
    </xf>
    <xf numFmtId="0" fontId="26" fillId="0" borderId="10" xfId="0" applyFont="1" applyBorder="1" applyAlignment="1">
      <alignment wrapText="1"/>
    </xf>
    <xf numFmtId="49" fontId="39" fillId="0" borderId="10" xfId="0" applyNumberFormat="1" applyFont="1" applyBorder="1" applyAlignment="1">
      <alignment horizontal="center"/>
    </xf>
    <xf numFmtId="17" fontId="19" fillId="0" borderId="10" xfId="0" applyNumberFormat="1" applyFont="1" applyBorder="1"/>
    <xf numFmtId="43" fontId="19" fillId="0" borderId="10" xfId="52" applyFont="1" applyBorder="1" applyAlignment="1"/>
    <xf numFmtId="49" fontId="25" fillId="35" borderId="10" xfId="0" applyNumberFormat="1" applyFont="1" applyFill="1" applyBorder="1" applyAlignment="1">
      <alignment horizontal="center"/>
    </xf>
    <xf numFmtId="49" fontId="40" fillId="0" borderId="10" xfId="0" applyNumberFormat="1" applyFont="1" applyBorder="1" applyAlignment="1">
      <alignment horizontal="center"/>
    </xf>
    <xf numFmtId="0" fontId="44" fillId="0" borderId="10" xfId="0" applyFont="1" applyBorder="1"/>
  </cellXfs>
  <cellStyles count="8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e1299436561_51" xfId="46" xr:uid="{00000000-0005-0000-0000-00001A000000}"/>
    <cellStyle name="Check Cell" xfId="13" builtinId="23" customBuiltin="1"/>
    <cellStyle name="Comma" xfId="52" builtinId="3"/>
    <cellStyle name="Comma 2" xfId="44" xr:uid="{00000000-0005-0000-0000-00001D000000}"/>
    <cellStyle name="Comma 2 2" xfId="49" xr:uid="{00000000-0005-0000-0000-00001E000000}"/>
    <cellStyle name="Comma 3" xfId="45" xr:uid="{00000000-0005-0000-0000-00001F000000}"/>
    <cellStyle name="Comma 4" xfId="42" xr:uid="{00000000-0005-0000-0000-000020000000}"/>
    <cellStyle name="Currency 2" xfId="50" xr:uid="{00000000-0005-0000-0000-000021000000}"/>
    <cellStyle name="Currency 3" xfId="47" xr:uid="{00000000-0005-0000-0000-000022000000}"/>
    <cellStyle name="Default" xfId="48" xr:uid="{00000000-0005-0000-0000-000023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Hyperlink 2" xfId="54" xr:uid="{00000000-0005-0000-0000-00002B000000}"/>
    <cellStyle name="Input" xfId="9" builtinId="20" customBuiltin="1"/>
    <cellStyle name="Linked Cell" xfId="12" builtinId="24" customBuiltin="1"/>
    <cellStyle name="Neutral" xfId="8" builtinId="28" customBuiltin="1"/>
    <cellStyle name="Normal" xfId="0" builtinId="0"/>
    <cellStyle name="Normal 10 10" xfId="60" xr:uid="{B6E8B09E-0A2A-4E86-A8A7-D15BE90FC663}"/>
    <cellStyle name="Normal 11" xfId="75" xr:uid="{78C203F6-71D4-46B3-A160-38B646F24530}"/>
    <cellStyle name="Normal 12" xfId="78" xr:uid="{DC5CF316-BE18-48B2-A28B-EA9117302D01}"/>
    <cellStyle name="Normal 13" xfId="64" xr:uid="{8469D458-FD62-4BD8-9C77-962084BAC164}"/>
    <cellStyle name="Normal 14" xfId="66" xr:uid="{E426E781-3AF5-4612-B70A-BFD36BA2605C}"/>
    <cellStyle name="Normal 15 10" xfId="59" xr:uid="{9EB9A9DC-1CFA-44CA-A5E9-A4EA96BA2655}"/>
    <cellStyle name="Normal 2" xfId="51" xr:uid="{00000000-0005-0000-0000-000030000000}"/>
    <cellStyle name="Normal 2 10" xfId="56" xr:uid="{E1EC0013-5DB5-48AC-AE78-E805D646C2A8}"/>
    <cellStyle name="Normal 2 2" xfId="55" xr:uid="{55C8ABF4-E335-4AC0-9E5A-0E139CD4227D}"/>
    <cellStyle name="Normal 20" xfId="67" xr:uid="{80B5CF74-ECCC-4F90-9A02-9315B6544A2D}"/>
    <cellStyle name="Normal 21" xfId="69" xr:uid="{C6E442F9-8C2D-4872-A62C-384AB35061E5}"/>
    <cellStyle name="Normal 22" xfId="70" xr:uid="{0971D9F9-E7FB-46A8-88B9-2CD6AD748EE9}"/>
    <cellStyle name="Normal 23" xfId="87" xr:uid="{2421EEFA-F0BD-4422-B360-F35A2226EBEC}"/>
    <cellStyle name="Normal 26" xfId="71" xr:uid="{5DCFB621-2A2A-4701-8E93-27EF2EDFE794}"/>
    <cellStyle name="Normal 27" xfId="72" xr:uid="{565A1F2B-201E-4834-B6F0-9DBB39C37EC2}"/>
    <cellStyle name="Normal 28" xfId="73" xr:uid="{0F9AF047-318D-4700-A5AE-CC3FD17BA9D2}"/>
    <cellStyle name="Normal 29" xfId="74" xr:uid="{670791F6-B0AB-4C44-A5D2-3503F8887A99}"/>
    <cellStyle name="Normal 3" xfId="53" xr:uid="{00000000-0005-0000-0000-000031000000}"/>
    <cellStyle name="Normal 30" xfId="76" xr:uid="{CD0FA5F0-E5F0-4F7B-BCDE-BFE9247D4116}"/>
    <cellStyle name="Normal 31" xfId="77" xr:uid="{0C611A8D-3C4A-4242-92D2-A21BE0402E17}"/>
    <cellStyle name="Normal 32" xfId="79" xr:uid="{3986F6C5-C555-4161-BF41-CBCEE378207D}"/>
    <cellStyle name="Normal 33" xfId="63" xr:uid="{AB2B8A5C-A69B-4EE6-9EB7-96FDA0F72DEB}"/>
    <cellStyle name="Normal 34" xfId="80" xr:uid="{86415A2E-BD16-426F-979E-5B9ED07E14DA}"/>
    <cellStyle name="Normal 37" xfId="82" xr:uid="{AC83CE9E-EA59-4228-84ED-898E45FBDFD6}"/>
    <cellStyle name="Normal 38" xfId="83" xr:uid="{B8D461CF-1EDE-479A-8BA8-1A1A3AD92BFE}"/>
    <cellStyle name="Normal 39" xfId="84" xr:uid="{8EF6B1E5-F628-44D9-B615-50C141AAE941}"/>
    <cellStyle name="Normal 4" xfId="58" xr:uid="{A10D6526-8539-49DB-8429-0193B3A99487}"/>
    <cellStyle name="Normal 40" xfId="85" xr:uid="{8678AAFE-940B-4E2F-8753-7BB0905ACFAA}"/>
    <cellStyle name="Normal 41" xfId="81" xr:uid="{4DC31913-8171-4699-A82F-03DDE3861C92}"/>
    <cellStyle name="Normal 42" xfId="86" xr:uid="{21F8D3BD-800C-4291-9A9F-CE81FEAA2BA1}"/>
    <cellStyle name="Normal 47 10" xfId="57" xr:uid="{BF9498FE-D210-4523-89A5-49735F187ADE}"/>
    <cellStyle name="Normal 5" xfId="65" xr:uid="{9B50AD82-1240-46BB-86BB-55647ED51086}"/>
    <cellStyle name="Normal 5 10" xfId="62" xr:uid="{C215141A-F5F5-44AD-BA33-F2E043D25D15}"/>
    <cellStyle name="Normal 50 2" xfId="61" xr:uid="{4B226F2B-99B2-4998-874B-C69BEB6D266F}"/>
    <cellStyle name="Normal 66" xfId="68" xr:uid="{6035AFC6-2E55-426F-912C-BA5720FCCB2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4E41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xdr:col>
      <xdr:colOff>1079500</xdr:colOff>
      <xdr:row>0</xdr:row>
      <xdr:rowOff>850900</xdr:rowOff>
    </xdr:to>
    <xdr:pic>
      <xdr:nvPicPr>
        <xdr:cNvPr id="2" name="Picture 37" descr="ProClassLogoLarge - red">
          <a:extLst>
            <a:ext uri="{FF2B5EF4-FFF2-40B4-BE49-F238E27FC236}">
              <a16:creationId xmlns:a16="http://schemas.microsoft.com/office/drawing/2014/main" id="{53CE003E-A104-4866-BC4E-BDDFFA4AB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700"/>
          <a:ext cx="18351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0</xdr:row>
      <xdr:rowOff>0</xdr:rowOff>
    </xdr:from>
    <xdr:to>
      <xdr:col>5</xdr:col>
      <xdr:colOff>3175</xdr:colOff>
      <xdr:row>0</xdr:row>
      <xdr:rowOff>863600</xdr:rowOff>
    </xdr:to>
    <xdr:pic>
      <xdr:nvPicPr>
        <xdr:cNvPr id="3" name="Picture 2" descr="CIL Logo 2.jpg">
          <a:extLst>
            <a:ext uri="{FF2B5EF4-FFF2-40B4-BE49-F238E27FC236}">
              <a16:creationId xmlns:a16="http://schemas.microsoft.com/office/drawing/2014/main" id="{320D6E6F-15A8-46DD-8A92-BED110638C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42450" y="0"/>
          <a:ext cx="239395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66130</xdr:rowOff>
    </xdr:from>
    <xdr:to>
      <xdr:col>6</xdr:col>
      <xdr:colOff>762000</xdr:colOff>
      <xdr:row>7</xdr:row>
      <xdr:rowOff>132261</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6193"/>
          <a:ext cx="2750344" cy="899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107155</xdr:colOff>
      <xdr:row>3</xdr:row>
      <xdr:rowOff>113294</xdr:rowOff>
    </xdr:from>
    <xdr:to>
      <xdr:col>7</xdr:col>
      <xdr:colOff>2456496</xdr:colOff>
      <xdr:row>7</xdr:row>
      <xdr:rowOff>141083</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4186" y="613357"/>
          <a:ext cx="2349341" cy="861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Tara Horton" id="{9A00C2E5-EA8B-46C2-8300-981F484593E9}" userId="S::tara.horton@highpeak.gov.uk::3659e34c-0ef5-4372-b42c-ef6dcf8a8c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15" dT="2024-12-31T14:46:34.15" personId="{9A00C2E5-EA8B-46C2-8300-981F484593E9}" id="{9CD39929-5820-4D3F-AC7D-17E0EF6DA28A}">
    <text>CCN, original budgeted amount on WF is 325,000.00</text>
  </threadedComment>
  <threadedComment ref="L50" dT="2024-12-31T13:32:56.63" personId="{9A00C2E5-EA8B-46C2-8300-981F484593E9}" id="{F4ECCE1E-8F5D-4A4E-8FB9-AB3EDC21DC83}">
    <text>Should this be 01/04/2022?</text>
  </threadedComment>
  <threadedComment ref="N53" dT="2025-03-31T15:01:00.17" personId="{9A00C2E5-EA8B-46C2-8300-981F484593E9}" id="{5427711F-4CB2-4B67-97BB-8F3AF10FBF37}">
    <text>Has this been extended?</text>
  </threadedComment>
  <threadedComment ref="M58" dT="2025-01-27T16:26:56.98" personId="{9A00C2E5-EA8B-46C2-8300-981F484593E9}" id="{4A9C2F8D-4285-46CA-B105-250C0928C3C7}">
    <text>Transformation have advised that this has been extended to October 2025?</text>
  </threadedComment>
  <threadedComment ref="N72" dT="2025-03-31T15:12:24.24" personId="{9A00C2E5-EA8B-46C2-8300-981F484593E9}" id="{1FFBCB86-283A-4253-9F96-3F8B03A0ED90}">
    <text>Has this been extended?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clive@placeinformatics.com" TargetMode="External"/><Relationship Id="rId13" Type="http://schemas.microsoft.com/office/2017/10/relationships/threadedComment" Target="../threadedComments/threadedComment1.xml"/><Relationship Id="rId3" Type="http://schemas.openxmlformats.org/officeDocument/2006/relationships/hyperlink" Target="mailto:steve@phoenixecoenergy.co.uk" TargetMode="External"/><Relationship Id="rId7" Type="http://schemas.openxmlformats.org/officeDocument/2006/relationships/hyperlink" Target="mailto:enquirires@bgs.ac.uk" TargetMode="External"/><Relationship Id="rId12" Type="http://schemas.openxmlformats.org/officeDocument/2006/relationships/comments" Target="../comments1.xml"/><Relationship Id="rId2" Type="http://schemas.openxmlformats.org/officeDocument/2006/relationships/hyperlink" Target="mailto:info@nsjc.co.uk" TargetMode="External"/><Relationship Id="rId1" Type="http://schemas.openxmlformats.org/officeDocument/2006/relationships/hyperlink" Target="mailto:info@sutcliffeplay.co.uk" TargetMode="External"/><Relationship Id="rId6" Type="http://schemas.openxmlformats.org/officeDocument/2006/relationships/hyperlink" Target="mailto:accounts@proludic.co.uk" TargetMode="External"/><Relationship Id="rId11" Type="http://schemas.openxmlformats.org/officeDocument/2006/relationships/vmlDrawing" Target="../drawings/vmlDrawing1.vml"/><Relationship Id="rId5" Type="http://schemas.openxmlformats.org/officeDocument/2006/relationships/hyperlink" Target="mailto:info@24acoustics.co.uk" TargetMode="External"/><Relationship Id="rId10" Type="http://schemas.openxmlformats.org/officeDocument/2006/relationships/drawing" Target="../drawings/drawing2.xml"/><Relationship Id="rId4" Type="http://schemas.openxmlformats.org/officeDocument/2006/relationships/hyperlink" Target="mailto:gasbilling@Espo.org"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6C68E-ADB2-4A4C-9FBA-DE4BBAD3F0A7}">
  <dimension ref="A1:E622"/>
  <sheetViews>
    <sheetView showGridLines="0" zoomScaleNormal="100" zoomScaleSheetLayoutView="100" workbookViewId="0">
      <pane ySplit="3" topLeftCell="A309" activePane="bottomLeft" state="frozen"/>
      <selection pane="bottomLeft" activeCell="A302" sqref="A302"/>
    </sheetView>
  </sheetViews>
  <sheetFormatPr defaultColWidth="9.33203125" defaultRowHeight="13.2" x14ac:dyDescent="0.3"/>
  <cols>
    <col min="1" max="1" width="10.6640625" style="3" customWidth="1"/>
    <col min="2" max="2" width="42" style="3" customWidth="1"/>
    <col min="3" max="4" width="39.5546875" style="3" customWidth="1"/>
    <col min="5" max="5" width="37.6640625" style="3" customWidth="1"/>
    <col min="6" max="256" width="9.33203125" style="3"/>
    <col min="257" max="257" width="10.6640625" style="3" customWidth="1"/>
    <col min="258" max="258" width="42" style="3" customWidth="1"/>
    <col min="259" max="260" width="39.5546875" style="3" customWidth="1"/>
    <col min="261" max="261" width="37.6640625" style="3" customWidth="1"/>
    <col min="262" max="512" width="9.33203125" style="3"/>
    <col min="513" max="513" width="10.6640625" style="3" customWidth="1"/>
    <col min="514" max="514" width="42" style="3" customWidth="1"/>
    <col min="515" max="516" width="39.5546875" style="3" customWidth="1"/>
    <col min="517" max="517" width="37.6640625" style="3" customWidth="1"/>
    <col min="518" max="768" width="9.33203125" style="3"/>
    <col min="769" max="769" width="10.6640625" style="3" customWidth="1"/>
    <col min="770" max="770" width="42" style="3" customWidth="1"/>
    <col min="771" max="772" width="39.5546875" style="3" customWidth="1"/>
    <col min="773" max="773" width="37.6640625" style="3" customWidth="1"/>
    <col min="774" max="1024" width="9.33203125" style="3"/>
    <col min="1025" max="1025" width="10.6640625" style="3" customWidth="1"/>
    <col min="1026" max="1026" width="42" style="3" customWidth="1"/>
    <col min="1027" max="1028" width="39.5546875" style="3" customWidth="1"/>
    <col min="1029" max="1029" width="37.6640625" style="3" customWidth="1"/>
    <col min="1030" max="1280" width="9.33203125" style="3"/>
    <col min="1281" max="1281" width="10.6640625" style="3" customWidth="1"/>
    <col min="1282" max="1282" width="42" style="3" customWidth="1"/>
    <col min="1283" max="1284" width="39.5546875" style="3" customWidth="1"/>
    <col min="1285" max="1285" width="37.6640625" style="3" customWidth="1"/>
    <col min="1286" max="1536" width="9.33203125" style="3"/>
    <col min="1537" max="1537" width="10.6640625" style="3" customWidth="1"/>
    <col min="1538" max="1538" width="42" style="3" customWidth="1"/>
    <col min="1539" max="1540" width="39.5546875" style="3" customWidth="1"/>
    <col min="1541" max="1541" width="37.6640625" style="3" customWidth="1"/>
    <col min="1542" max="1792" width="9.33203125" style="3"/>
    <col min="1793" max="1793" width="10.6640625" style="3" customWidth="1"/>
    <col min="1794" max="1794" width="42" style="3" customWidth="1"/>
    <col min="1795" max="1796" width="39.5546875" style="3" customWidth="1"/>
    <col min="1797" max="1797" width="37.6640625" style="3" customWidth="1"/>
    <col min="1798" max="2048" width="9.33203125" style="3"/>
    <col min="2049" max="2049" width="10.6640625" style="3" customWidth="1"/>
    <col min="2050" max="2050" width="42" style="3" customWidth="1"/>
    <col min="2051" max="2052" width="39.5546875" style="3" customWidth="1"/>
    <col min="2053" max="2053" width="37.6640625" style="3" customWidth="1"/>
    <col min="2054" max="2304" width="9.33203125" style="3"/>
    <col min="2305" max="2305" width="10.6640625" style="3" customWidth="1"/>
    <col min="2306" max="2306" width="42" style="3" customWidth="1"/>
    <col min="2307" max="2308" width="39.5546875" style="3" customWidth="1"/>
    <col min="2309" max="2309" width="37.6640625" style="3" customWidth="1"/>
    <col min="2310" max="2560" width="9.33203125" style="3"/>
    <col min="2561" max="2561" width="10.6640625" style="3" customWidth="1"/>
    <col min="2562" max="2562" width="42" style="3" customWidth="1"/>
    <col min="2563" max="2564" width="39.5546875" style="3" customWidth="1"/>
    <col min="2565" max="2565" width="37.6640625" style="3" customWidth="1"/>
    <col min="2566" max="2816" width="9.33203125" style="3"/>
    <col min="2817" max="2817" width="10.6640625" style="3" customWidth="1"/>
    <col min="2818" max="2818" width="42" style="3" customWidth="1"/>
    <col min="2819" max="2820" width="39.5546875" style="3" customWidth="1"/>
    <col min="2821" max="2821" width="37.6640625" style="3" customWidth="1"/>
    <col min="2822" max="3072" width="9.33203125" style="3"/>
    <col min="3073" max="3073" width="10.6640625" style="3" customWidth="1"/>
    <col min="3074" max="3074" width="42" style="3" customWidth="1"/>
    <col min="3075" max="3076" width="39.5546875" style="3" customWidth="1"/>
    <col min="3077" max="3077" width="37.6640625" style="3" customWidth="1"/>
    <col min="3078" max="3328" width="9.33203125" style="3"/>
    <col min="3329" max="3329" width="10.6640625" style="3" customWidth="1"/>
    <col min="3330" max="3330" width="42" style="3" customWidth="1"/>
    <col min="3331" max="3332" width="39.5546875" style="3" customWidth="1"/>
    <col min="3333" max="3333" width="37.6640625" style="3" customWidth="1"/>
    <col min="3334" max="3584" width="9.33203125" style="3"/>
    <col min="3585" max="3585" width="10.6640625" style="3" customWidth="1"/>
    <col min="3586" max="3586" width="42" style="3" customWidth="1"/>
    <col min="3587" max="3588" width="39.5546875" style="3" customWidth="1"/>
    <col min="3589" max="3589" width="37.6640625" style="3" customWidth="1"/>
    <col min="3590" max="3840" width="9.33203125" style="3"/>
    <col min="3841" max="3841" width="10.6640625" style="3" customWidth="1"/>
    <col min="3842" max="3842" width="42" style="3" customWidth="1"/>
    <col min="3843" max="3844" width="39.5546875" style="3" customWidth="1"/>
    <col min="3845" max="3845" width="37.6640625" style="3" customWidth="1"/>
    <col min="3846" max="4096" width="9.33203125" style="3"/>
    <col min="4097" max="4097" width="10.6640625" style="3" customWidth="1"/>
    <col min="4098" max="4098" width="42" style="3" customWidth="1"/>
    <col min="4099" max="4100" width="39.5546875" style="3" customWidth="1"/>
    <col min="4101" max="4101" width="37.6640625" style="3" customWidth="1"/>
    <col min="4102" max="4352" width="9.33203125" style="3"/>
    <col min="4353" max="4353" width="10.6640625" style="3" customWidth="1"/>
    <col min="4354" max="4354" width="42" style="3" customWidth="1"/>
    <col min="4355" max="4356" width="39.5546875" style="3" customWidth="1"/>
    <col min="4357" max="4357" width="37.6640625" style="3" customWidth="1"/>
    <col min="4358" max="4608" width="9.33203125" style="3"/>
    <col min="4609" max="4609" width="10.6640625" style="3" customWidth="1"/>
    <col min="4610" max="4610" width="42" style="3" customWidth="1"/>
    <col min="4611" max="4612" width="39.5546875" style="3" customWidth="1"/>
    <col min="4613" max="4613" width="37.6640625" style="3" customWidth="1"/>
    <col min="4614" max="4864" width="9.33203125" style="3"/>
    <col min="4865" max="4865" width="10.6640625" style="3" customWidth="1"/>
    <col min="4866" max="4866" width="42" style="3" customWidth="1"/>
    <col min="4867" max="4868" width="39.5546875" style="3" customWidth="1"/>
    <col min="4869" max="4869" width="37.6640625" style="3" customWidth="1"/>
    <col min="4870" max="5120" width="9.33203125" style="3"/>
    <col min="5121" max="5121" width="10.6640625" style="3" customWidth="1"/>
    <col min="5122" max="5122" width="42" style="3" customWidth="1"/>
    <col min="5123" max="5124" width="39.5546875" style="3" customWidth="1"/>
    <col min="5125" max="5125" width="37.6640625" style="3" customWidth="1"/>
    <col min="5126" max="5376" width="9.33203125" style="3"/>
    <col min="5377" max="5377" width="10.6640625" style="3" customWidth="1"/>
    <col min="5378" max="5378" width="42" style="3" customWidth="1"/>
    <col min="5379" max="5380" width="39.5546875" style="3" customWidth="1"/>
    <col min="5381" max="5381" width="37.6640625" style="3" customWidth="1"/>
    <col min="5382" max="5632" width="9.33203125" style="3"/>
    <col min="5633" max="5633" width="10.6640625" style="3" customWidth="1"/>
    <col min="5634" max="5634" width="42" style="3" customWidth="1"/>
    <col min="5635" max="5636" width="39.5546875" style="3" customWidth="1"/>
    <col min="5637" max="5637" width="37.6640625" style="3" customWidth="1"/>
    <col min="5638" max="5888" width="9.33203125" style="3"/>
    <col min="5889" max="5889" width="10.6640625" style="3" customWidth="1"/>
    <col min="5890" max="5890" width="42" style="3" customWidth="1"/>
    <col min="5891" max="5892" width="39.5546875" style="3" customWidth="1"/>
    <col min="5893" max="5893" width="37.6640625" style="3" customWidth="1"/>
    <col min="5894" max="6144" width="9.33203125" style="3"/>
    <col min="6145" max="6145" width="10.6640625" style="3" customWidth="1"/>
    <col min="6146" max="6146" width="42" style="3" customWidth="1"/>
    <col min="6147" max="6148" width="39.5546875" style="3" customWidth="1"/>
    <col min="6149" max="6149" width="37.6640625" style="3" customWidth="1"/>
    <col min="6150" max="6400" width="9.33203125" style="3"/>
    <col min="6401" max="6401" width="10.6640625" style="3" customWidth="1"/>
    <col min="6402" max="6402" width="42" style="3" customWidth="1"/>
    <col min="6403" max="6404" width="39.5546875" style="3" customWidth="1"/>
    <col min="6405" max="6405" width="37.6640625" style="3" customWidth="1"/>
    <col min="6406" max="6656" width="9.33203125" style="3"/>
    <col min="6657" max="6657" width="10.6640625" style="3" customWidth="1"/>
    <col min="6658" max="6658" width="42" style="3" customWidth="1"/>
    <col min="6659" max="6660" width="39.5546875" style="3" customWidth="1"/>
    <col min="6661" max="6661" width="37.6640625" style="3" customWidth="1"/>
    <col min="6662" max="6912" width="9.33203125" style="3"/>
    <col min="6913" max="6913" width="10.6640625" style="3" customWidth="1"/>
    <col min="6914" max="6914" width="42" style="3" customWidth="1"/>
    <col min="6915" max="6916" width="39.5546875" style="3" customWidth="1"/>
    <col min="6917" max="6917" width="37.6640625" style="3" customWidth="1"/>
    <col min="6918" max="7168" width="9.33203125" style="3"/>
    <col min="7169" max="7169" width="10.6640625" style="3" customWidth="1"/>
    <col min="7170" max="7170" width="42" style="3" customWidth="1"/>
    <col min="7171" max="7172" width="39.5546875" style="3" customWidth="1"/>
    <col min="7173" max="7173" width="37.6640625" style="3" customWidth="1"/>
    <col min="7174" max="7424" width="9.33203125" style="3"/>
    <col min="7425" max="7425" width="10.6640625" style="3" customWidth="1"/>
    <col min="7426" max="7426" width="42" style="3" customWidth="1"/>
    <col min="7427" max="7428" width="39.5546875" style="3" customWidth="1"/>
    <col min="7429" max="7429" width="37.6640625" style="3" customWidth="1"/>
    <col min="7430" max="7680" width="9.33203125" style="3"/>
    <col min="7681" max="7681" width="10.6640625" style="3" customWidth="1"/>
    <col min="7682" max="7682" width="42" style="3" customWidth="1"/>
    <col min="7683" max="7684" width="39.5546875" style="3" customWidth="1"/>
    <col min="7685" max="7685" width="37.6640625" style="3" customWidth="1"/>
    <col min="7686" max="7936" width="9.33203125" style="3"/>
    <col min="7937" max="7937" width="10.6640625" style="3" customWidth="1"/>
    <col min="7938" max="7938" width="42" style="3" customWidth="1"/>
    <col min="7939" max="7940" width="39.5546875" style="3" customWidth="1"/>
    <col min="7941" max="7941" width="37.6640625" style="3" customWidth="1"/>
    <col min="7942" max="8192" width="9.33203125" style="3"/>
    <col min="8193" max="8193" width="10.6640625" style="3" customWidth="1"/>
    <col min="8194" max="8194" width="42" style="3" customWidth="1"/>
    <col min="8195" max="8196" width="39.5546875" style="3" customWidth="1"/>
    <col min="8197" max="8197" width="37.6640625" style="3" customWidth="1"/>
    <col min="8198" max="8448" width="9.33203125" style="3"/>
    <col min="8449" max="8449" width="10.6640625" style="3" customWidth="1"/>
    <col min="8450" max="8450" width="42" style="3" customWidth="1"/>
    <col min="8451" max="8452" width="39.5546875" style="3" customWidth="1"/>
    <col min="8453" max="8453" width="37.6640625" style="3" customWidth="1"/>
    <col min="8454" max="8704" width="9.33203125" style="3"/>
    <col min="8705" max="8705" width="10.6640625" style="3" customWidth="1"/>
    <col min="8706" max="8706" width="42" style="3" customWidth="1"/>
    <col min="8707" max="8708" width="39.5546875" style="3" customWidth="1"/>
    <col min="8709" max="8709" width="37.6640625" style="3" customWidth="1"/>
    <col min="8710" max="8960" width="9.33203125" style="3"/>
    <col min="8961" max="8961" width="10.6640625" style="3" customWidth="1"/>
    <col min="8962" max="8962" width="42" style="3" customWidth="1"/>
    <col min="8963" max="8964" width="39.5546875" style="3" customWidth="1"/>
    <col min="8965" max="8965" width="37.6640625" style="3" customWidth="1"/>
    <col min="8966" max="9216" width="9.33203125" style="3"/>
    <col min="9217" max="9217" width="10.6640625" style="3" customWidth="1"/>
    <col min="9218" max="9218" width="42" style="3" customWidth="1"/>
    <col min="9219" max="9220" width="39.5546875" style="3" customWidth="1"/>
    <col min="9221" max="9221" width="37.6640625" style="3" customWidth="1"/>
    <col min="9222" max="9472" width="9.33203125" style="3"/>
    <col min="9473" max="9473" width="10.6640625" style="3" customWidth="1"/>
    <col min="9474" max="9474" width="42" style="3" customWidth="1"/>
    <col min="9475" max="9476" width="39.5546875" style="3" customWidth="1"/>
    <col min="9477" max="9477" width="37.6640625" style="3" customWidth="1"/>
    <col min="9478" max="9728" width="9.33203125" style="3"/>
    <col min="9729" max="9729" width="10.6640625" style="3" customWidth="1"/>
    <col min="9730" max="9730" width="42" style="3" customWidth="1"/>
    <col min="9731" max="9732" width="39.5546875" style="3" customWidth="1"/>
    <col min="9733" max="9733" width="37.6640625" style="3" customWidth="1"/>
    <col min="9734" max="9984" width="9.33203125" style="3"/>
    <col min="9985" max="9985" width="10.6640625" style="3" customWidth="1"/>
    <col min="9986" max="9986" width="42" style="3" customWidth="1"/>
    <col min="9987" max="9988" width="39.5546875" style="3" customWidth="1"/>
    <col min="9989" max="9989" width="37.6640625" style="3" customWidth="1"/>
    <col min="9990" max="10240" width="9.33203125" style="3"/>
    <col min="10241" max="10241" width="10.6640625" style="3" customWidth="1"/>
    <col min="10242" max="10242" width="42" style="3" customWidth="1"/>
    <col min="10243" max="10244" width="39.5546875" style="3" customWidth="1"/>
    <col min="10245" max="10245" width="37.6640625" style="3" customWidth="1"/>
    <col min="10246" max="10496" width="9.33203125" style="3"/>
    <col min="10497" max="10497" width="10.6640625" style="3" customWidth="1"/>
    <col min="10498" max="10498" width="42" style="3" customWidth="1"/>
    <col min="10499" max="10500" width="39.5546875" style="3" customWidth="1"/>
    <col min="10501" max="10501" width="37.6640625" style="3" customWidth="1"/>
    <col min="10502" max="10752" width="9.33203125" style="3"/>
    <col min="10753" max="10753" width="10.6640625" style="3" customWidth="1"/>
    <col min="10754" max="10754" width="42" style="3" customWidth="1"/>
    <col min="10755" max="10756" width="39.5546875" style="3" customWidth="1"/>
    <col min="10757" max="10757" width="37.6640625" style="3" customWidth="1"/>
    <col min="10758" max="11008" width="9.33203125" style="3"/>
    <col min="11009" max="11009" width="10.6640625" style="3" customWidth="1"/>
    <col min="11010" max="11010" width="42" style="3" customWidth="1"/>
    <col min="11011" max="11012" width="39.5546875" style="3" customWidth="1"/>
    <col min="11013" max="11013" width="37.6640625" style="3" customWidth="1"/>
    <col min="11014" max="11264" width="9.33203125" style="3"/>
    <col min="11265" max="11265" width="10.6640625" style="3" customWidth="1"/>
    <col min="11266" max="11266" width="42" style="3" customWidth="1"/>
    <col min="11267" max="11268" width="39.5546875" style="3" customWidth="1"/>
    <col min="11269" max="11269" width="37.6640625" style="3" customWidth="1"/>
    <col min="11270" max="11520" width="9.33203125" style="3"/>
    <col min="11521" max="11521" width="10.6640625" style="3" customWidth="1"/>
    <col min="11522" max="11522" width="42" style="3" customWidth="1"/>
    <col min="11523" max="11524" width="39.5546875" style="3" customWidth="1"/>
    <col min="11525" max="11525" width="37.6640625" style="3" customWidth="1"/>
    <col min="11526" max="11776" width="9.33203125" style="3"/>
    <col min="11777" max="11777" width="10.6640625" style="3" customWidth="1"/>
    <col min="11778" max="11778" width="42" style="3" customWidth="1"/>
    <col min="11779" max="11780" width="39.5546875" style="3" customWidth="1"/>
    <col min="11781" max="11781" width="37.6640625" style="3" customWidth="1"/>
    <col min="11782" max="12032" width="9.33203125" style="3"/>
    <col min="12033" max="12033" width="10.6640625" style="3" customWidth="1"/>
    <col min="12034" max="12034" width="42" style="3" customWidth="1"/>
    <col min="12035" max="12036" width="39.5546875" style="3" customWidth="1"/>
    <col min="12037" max="12037" width="37.6640625" style="3" customWidth="1"/>
    <col min="12038" max="12288" width="9.33203125" style="3"/>
    <col min="12289" max="12289" width="10.6640625" style="3" customWidth="1"/>
    <col min="12290" max="12290" width="42" style="3" customWidth="1"/>
    <col min="12291" max="12292" width="39.5546875" style="3" customWidth="1"/>
    <col min="12293" max="12293" width="37.6640625" style="3" customWidth="1"/>
    <col min="12294" max="12544" width="9.33203125" style="3"/>
    <col min="12545" max="12545" width="10.6640625" style="3" customWidth="1"/>
    <col min="12546" max="12546" width="42" style="3" customWidth="1"/>
    <col min="12547" max="12548" width="39.5546875" style="3" customWidth="1"/>
    <col min="12549" max="12549" width="37.6640625" style="3" customWidth="1"/>
    <col min="12550" max="12800" width="9.33203125" style="3"/>
    <col min="12801" max="12801" width="10.6640625" style="3" customWidth="1"/>
    <col min="12802" max="12802" width="42" style="3" customWidth="1"/>
    <col min="12803" max="12804" width="39.5546875" style="3" customWidth="1"/>
    <col min="12805" max="12805" width="37.6640625" style="3" customWidth="1"/>
    <col min="12806" max="13056" width="9.33203125" style="3"/>
    <col min="13057" max="13057" width="10.6640625" style="3" customWidth="1"/>
    <col min="13058" max="13058" width="42" style="3" customWidth="1"/>
    <col min="13059" max="13060" width="39.5546875" style="3" customWidth="1"/>
    <col min="13061" max="13061" width="37.6640625" style="3" customWidth="1"/>
    <col min="13062" max="13312" width="9.33203125" style="3"/>
    <col min="13313" max="13313" width="10.6640625" style="3" customWidth="1"/>
    <col min="13314" max="13314" width="42" style="3" customWidth="1"/>
    <col min="13315" max="13316" width="39.5546875" style="3" customWidth="1"/>
    <col min="13317" max="13317" width="37.6640625" style="3" customWidth="1"/>
    <col min="13318" max="13568" width="9.33203125" style="3"/>
    <col min="13569" max="13569" width="10.6640625" style="3" customWidth="1"/>
    <col min="13570" max="13570" width="42" style="3" customWidth="1"/>
    <col min="13571" max="13572" width="39.5546875" style="3" customWidth="1"/>
    <col min="13573" max="13573" width="37.6640625" style="3" customWidth="1"/>
    <col min="13574" max="13824" width="9.33203125" style="3"/>
    <col min="13825" max="13825" width="10.6640625" style="3" customWidth="1"/>
    <col min="13826" max="13826" width="42" style="3" customWidth="1"/>
    <col min="13827" max="13828" width="39.5546875" style="3" customWidth="1"/>
    <col min="13829" max="13829" width="37.6640625" style="3" customWidth="1"/>
    <col min="13830" max="14080" width="9.33203125" style="3"/>
    <col min="14081" max="14081" width="10.6640625" style="3" customWidth="1"/>
    <col min="14082" max="14082" width="42" style="3" customWidth="1"/>
    <col min="14083" max="14084" width="39.5546875" style="3" customWidth="1"/>
    <col min="14085" max="14085" width="37.6640625" style="3" customWidth="1"/>
    <col min="14086" max="14336" width="9.33203125" style="3"/>
    <col min="14337" max="14337" width="10.6640625" style="3" customWidth="1"/>
    <col min="14338" max="14338" width="42" style="3" customWidth="1"/>
    <col min="14339" max="14340" width="39.5546875" style="3" customWidth="1"/>
    <col min="14341" max="14341" width="37.6640625" style="3" customWidth="1"/>
    <col min="14342" max="14592" width="9.33203125" style="3"/>
    <col min="14593" max="14593" width="10.6640625" style="3" customWidth="1"/>
    <col min="14594" max="14594" width="42" style="3" customWidth="1"/>
    <col min="14595" max="14596" width="39.5546875" style="3" customWidth="1"/>
    <col min="14597" max="14597" width="37.6640625" style="3" customWidth="1"/>
    <col min="14598" max="14848" width="9.33203125" style="3"/>
    <col min="14849" max="14849" width="10.6640625" style="3" customWidth="1"/>
    <col min="14850" max="14850" width="42" style="3" customWidth="1"/>
    <col min="14851" max="14852" width="39.5546875" style="3" customWidth="1"/>
    <col min="14853" max="14853" width="37.6640625" style="3" customWidth="1"/>
    <col min="14854" max="15104" width="9.33203125" style="3"/>
    <col min="15105" max="15105" width="10.6640625" style="3" customWidth="1"/>
    <col min="15106" max="15106" width="42" style="3" customWidth="1"/>
    <col min="15107" max="15108" width="39.5546875" style="3" customWidth="1"/>
    <col min="15109" max="15109" width="37.6640625" style="3" customWidth="1"/>
    <col min="15110" max="15360" width="9.33203125" style="3"/>
    <col min="15361" max="15361" width="10.6640625" style="3" customWidth="1"/>
    <col min="15362" max="15362" width="42" style="3" customWidth="1"/>
    <col min="15363" max="15364" width="39.5546875" style="3" customWidth="1"/>
    <col min="15365" max="15365" width="37.6640625" style="3" customWidth="1"/>
    <col min="15366" max="15616" width="9.33203125" style="3"/>
    <col min="15617" max="15617" width="10.6640625" style="3" customWidth="1"/>
    <col min="15618" max="15618" width="42" style="3" customWidth="1"/>
    <col min="15619" max="15620" width="39.5546875" style="3" customWidth="1"/>
    <col min="15621" max="15621" width="37.6640625" style="3" customWidth="1"/>
    <col min="15622" max="15872" width="9.33203125" style="3"/>
    <col min="15873" max="15873" width="10.6640625" style="3" customWidth="1"/>
    <col min="15874" max="15874" width="42" style="3" customWidth="1"/>
    <col min="15875" max="15876" width="39.5546875" style="3" customWidth="1"/>
    <col min="15877" max="15877" width="37.6640625" style="3" customWidth="1"/>
    <col min="15878" max="16128" width="9.33203125" style="3"/>
    <col min="16129" max="16129" width="10.6640625" style="3" customWidth="1"/>
    <col min="16130" max="16130" width="42" style="3" customWidth="1"/>
    <col min="16131" max="16132" width="39.5546875" style="3" customWidth="1"/>
    <col min="16133" max="16133" width="37.6640625" style="3" customWidth="1"/>
    <col min="16134" max="16384" width="9.33203125" style="3"/>
  </cols>
  <sheetData>
    <row r="1" spans="1:5" ht="69.75" customHeight="1" x14ac:dyDescent="0.3">
      <c r="A1" s="171"/>
      <c r="B1" s="171"/>
      <c r="C1" s="171"/>
      <c r="D1" s="171"/>
      <c r="E1" s="171"/>
    </row>
    <row r="2" spans="1:5" ht="27" customHeight="1" x14ac:dyDescent="0.3">
      <c r="A2" s="172" t="s">
        <v>0</v>
      </c>
      <c r="B2" s="173"/>
      <c r="C2" s="173"/>
      <c r="D2" s="173"/>
      <c r="E2" s="174"/>
    </row>
    <row r="3" spans="1:5" s="5" customFormat="1" ht="21" customHeight="1" x14ac:dyDescent="0.3">
      <c r="A3" s="4" t="s">
        <v>1</v>
      </c>
      <c r="B3" s="4" t="s">
        <v>2</v>
      </c>
      <c r="C3" s="4" t="s">
        <v>3</v>
      </c>
      <c r="D3" s="4" t="s">
        <v>4</v>
      </c>
      <c r="E3" s="4" t="s">
        <v>5</v>
      </c>
    </row>
    <row r="4" spans="1:5" s="8" customFormat="1" x14ac:dyDescent="0.3">
      <c r="A4" s="6"/>
      <c r="B4" s="7"/>
      <c r="C4" s="7"/>
      <c r="D4" s="7"/>
      <c r="E4" s="7"/>
    </row>
    <row r="5" spans="1:5" s="8" customFormat="1" x14ac:dyDescent="0.3">
      <c r="A5" s="6">
        <v>290000</v>
      </c>
      <c r="B5" s="7" t="s">
        <v>6</v>
      </c>
      <c r="C5" s="7" t="s">
        <v>7</v>
      </c>
      <c r="D5" s="7" t="s">
        <v>7</v>
      </c>
      <c r="E5" s="7" t="s">
        <v>8</v>
      </c>
    </row>
    <row r="6" spans="1:5" s="8" customFormat="1" x14ac:dyDescent="0.3">
      <c r="A6" s="9">
        <v>291000</v>
      </c>
      <c r="B6" s="7" t="s">
        <v>6</v>
      </c>
      <c r="C6" s="7" t="s">
        <v>9</v>
      </c>
      <c r="D6" s="7" t="s">
        <v>7</v>
      </c>
      <c r="E6" s="7" t="s">
        <v>8</v>
      </c>
    </row>
    <row r="7" spans="1:5" s="8" customFormat="1" x14ac:dyDescent="0.3">
      <c r="A7" s="9">
        <v>291100</v>
      </c>
      <c r="B7" s="7" t="s">
        <v>6</v>
      </c>
      <c r="C7" s="7" t="s">
        <v>10</v>
      </c>
      <c r="D7" s="7" t="s">
        <v>7</v>
      </c>
      <c r="E7" s="7" t="s">
        <v>11</v>
      </c>
    </row>
    <row r="8" spans="1:5" s="8" customFormat="1" x14ac:dyDescent="0.3">
      <c r="A8" s="9">
        <v>291120</v>
      </c>
      <c r="B8" s="7" t="s">
        <v>6</v>
      </c>
      <c r="C8" s="7" t="s">
        <v>12</v>
      </c>
      <c r="D8" s="7" t="s">
        <v>7</v>
      </c>
      <c r="E8" s="7" t="s">
        <v>13</v>
      </c>
    </row>
    <row r="9" spans="1:5" s="8" customFormat="1" x14ac:dyDescent="0.3">
      <c r="A9" s="9">
        <v>291200</v>
      </c>
      <c r="B9" s="7" t="s">
        <v>6</v>
      </c>
      <c r="C9" s="7" t="s">
        <v>14</v>
      </c>
      <c r="D9" s="7" t="s">
        <v>7</v>
      </c>
      <c r="E9" s="7" t="s">
        <v>11</v>
      </c>
    </row>
    <row r="10" spans="1:5" s="8" customFormat="1" x14ac:dyDescent="0.3">
      <c r="A10" s="9">
        <v>291300</v>
      </c>
      <c r="B10" s="7" t="s">
        <v>6</v>
      </c>
      <c r="C10" s="7" t="s">
        <v>15</v>
      </c>
      <c r="D10" s="7" t="s">
        <v>7</v>
      </c>
      <c r="E10" s="7" t="s">
        <v>11</v>
      </c>
    </row>
    <row r="11" spans="1:5" s="8" customFormat="1" x14ac:dyDescent="0.3">
      <c r="A11" s="9">
        <v>291110</v>
      </c>
      <c r="B11" s="7" t="s">
        <v>6</v>
      </c>
      <c r="C11" s="7" t="s">
        <v>16</v>
      </c>
      <c r="D11" s="7" t="s">
        <v>7</v>
      </c>
      <c r="E11" s="7" t="s">
        <v>17</v>
      </c>
    </row>
    <row r="12" spans="1:5" s="8" customFormat="1" x14ac:dyDescent="0.3">
      <c r="A12" s="9">
        <v>291400</v>
      </c>
      <c r="B12" s="7" t="s">
        <v>6</v>
      </c>
      <c r="C12" s="7" t="s">
        <v>18</v>
      </c>
      <c r="D12" s="7" t="s">
        <v>7</v>
      </c>
      <c r="E12" s="7" t="s">
        <v>11</v>
      </c>
    </row>
    <row r="13" spans="1:5" s="8" customFormat="1" x14ac:dyDescent="0.3">
      <c r="A13" s="9">
        <v>299999</v>
      </c>
      <c r="B13" s="7" t="s">
        <v>6</v>
      </c>
      <c r="C13" s="7" t="s">
        <v>19</v>
      </c>
      <c r="D13" s="7" t="s">
        <v>7</v>
      </c>
      <c r="E13" s="7" t="s">
        <v>8</v>
      </c>
    </row>
    <row r="14" spans="1:5" s="8" customFormat="1" x14ac:dyDescent="0.3">
      <c r="A14" s="9"/>
      <c r="B14" s="7"/>
      <c r="C14" s="7" t="s">
        <v>7</v>
      </c>
      <c r="D14" s="7" t="s">
        <v>7</v>
      </c>
      <c r="E14" s="7"/>
    </row>
    <row r="15" spans="1:5" s="8" customFormat="1" x14ac:dyDescent="0.3">
      <c r="A15" s="9">
        <v>100000</v>
      </c>
      <c r="B15" s="7" t="s">
        <v>20</v>
      </c>
      <c r="C15" s="7" t="s">
        <v>7</v>
      </c>
      <c r="D15" s="7" t="s">
        <v>7</v>
      </c>
      <c r="E15" s="7" t="s">
        <v>21</v>
      </c>
    </row>
    <row r="16" spans="1:5" s="8" customFormat="1" x14ac:dyDescent="0.3">
      <c r="A16" s="6">
        <v>101000</v>
      </c>
      <c r="B16" s="7" t="s">
        <v>20</v>
      </c>
      <c r="C16" s="7" t="s">
        <v>22</v>
      </c>
      <c r="D16" s="7" t="s">
        <v>7</v>
      </c>
      <c r="E16" s="7" t="s">
        <v>21</v>
      </c>
    </row>
    <row r="17" spans="1:5" s="8" customFormat="1" x14ac:dyDescent="0.3">
      <c r="A17" s="6">
        <v>101100</v>
      </c>
      <c r="B17" s="7" t="s">
        <v>20</v>
      </c>
      <c r="C17" s="7" t="s">
        <v>23</v>
      </c>
      <c r="D17" s="7" t="s">
        <v>7</v>
      </c>
      <c r="E17" s="7" t="s">
        <v>21</v>
      </c>
    </row>
    <row r="18" spans="1:5" s="8" customFormat="1" x14ac:dyDescent="0.3">
      <c r="A18" s="6">
        <v>101200</v>
      </c>
      <c r="B18" s="7" t="s">
        <v>20</v>
      </c>
      <c r="C18" s="7" t="s">
        <v>24</v>
      </c>
      <c r="D18" s="7" t="s">
        <v>7</v>
      </c>
      <c r="E18" s="7" t="s">
        <v>21</v>
      </c>
    </row>
    <row r="19" spans="1:5" s="8" customFormat="1" x14ac:dyDescent="0.3">
      <c r="A19" s="6">
        <v>101300</v>
      </c>
      <c r="B19" s="7" t="s">
        <v>20</v>
      </c>
      <c r="C19" s="7" t="s">
        <v>25</v>
      </c>
      <c r="D19" s="7" t="s">
        <v>7</v>
      </c>
      <c r="E19" s="7" t="s">
        <v>21</v>
      </c>
    </row>
    <row r="20" spans="1:5" s="8" customFormat="1" x14ac:dyDescent="0.3">
      <c r="A20" s="6">
        <v>101400</v>
      </c>
      <c r="B20" s="7" t="s">
        <v>20</v>
      </c>
      <c r="C20" s="7" t="s">
        <v>26</v>
      </c>
      <c r="D20" s="7" t="s">
        <v>7</v>
      </c>
      <c r="E20" s="7" t="s">
        <v>21</v>
      </c>
    </row>
    <row r="21" spans="1:5" s="8" customFormat="1" x14ac:dyDescent="0.3">
      <c r="A21" s="6">
        <v>101500</v>
      </c>
      <c r="B21" s="7" t="s">
        <v>20</v>
      </c>
      <c r="C21" s="7" t="s">
        <v>27</v>
      </c>
      <c r="D21" s="7" t="s">
        <v>7</v>
      </c>
      <c r="E21" s="7" t="s">
        <v>21</v>
      </c>
    </row>
    <row r="22" spans="1:5" s="8" customFormat="1" x14ac:dyDescent="0.3">
      <c r="A22" s="6">
        <v>101600</v>
      </c>
      <c r="B22" s="7" t="s">
        <v>20</v>
      </c>
      <c r="C22" s="7" t="s">
        <v>28</v>
      </c>
      <c r="D22" s="7" t="s">
        <v>7</v>
      </c>
      <c r="E22" s="7" t="s">
        <v>29</v>
      </c>
    </row>
    <row r="23" spans="1:5" s="8" customFormat="1" x14ac:dyDescent="0.3">
      <c r="A23" s="6">
        <v>101610</v>
      </c>
      <c r="B23" s="7" t="s">
        <v>20</v>
      </c>
      <c r="C23" s="7" t="s">
        <v>28</v>
      </c>
      <c r="D23" s="7" t="s">
        <v>30</v>
      </c>
      <c r="E23" s="7" t="s">
        <v>29</v>
      </c>
    </row>
    <row r="24" spans="1:5" s="8" customFormat="1" x14ac:dyDescent="0.3">
      <c r="A24" s="6">
        <v>101611</v>
      </c>
      <c r="B24" s="7" t="s">
        <v>20</v>
      </c>
      <c r="C24" s="7" t="s">
        <v>28</v>
      </c>
      <c r="D24" s="7" t="s">
        <v>31</v>
      </c>
      <c r="E24" s="7" t="s">
        <v>29</v>
      </c>
    </row>
    <row r="25" spans="1:5" s="8" customFormat="1" x14ac:dyDescent="0.3">
      <c r="A25" s="6">
        <v>101699</v>
      </c>
      <c r="B25" s="7" t="s">
        <v>20</v>
      </c>
      <c r="C25" s="7" t="s">
        <v>28</v>
      </c>
      <c r="D25" s="7" t="s">
        <v>19</v>
      </c>
      <c r="E25" s="7" t="s">
        <v>29</v>
      </c>
    </row>
    <row r="26" spans="1:5" s="8" customFormat="1" x14ac:dyDescent="0.3">
      <c r="A26" s="6">
        <v>101700</v>
      </c>
      <c r="B26" s="7" t="s">
        <v>20</v>
      </c>
      <c r="C26" s="7" t="s">
        <v>32</v>
      </c>
      <c r="D26" s="7" t="s">
        <v>7</v>
      </c>
      <c r="E26" s="7" t="s">
        <v>21</v>
      </c>
    </row>
    <row r="27" spans="1:5" s="8" customFormat="1" x14ac:dyDescent="0.3">
      <c r="A27" s="6">
        <v>102600</v>
      </c>
      <c r="B27" s="7" t="s">
        <v>20</v>
      </c>
      <c r="C27" s="7" t="s">
        <v>33</v>
      </c>
      <c r="D27" s="7"/>
      <c r="E27" s="7" t="s">
        <v>21</v>
      </c>
    </row>
    <row r="28" spans="1:5" s="8" customFormat="1" x14ac:dyDescent="0.3">
      <c r="A28" s="6">
        <v>101800</v>
      </c>
      <c r="B28" s="7" t="s">
        <v>20</v>
      </c>
      <c r="C28" s="7" t="s">
        <v>34</v>
      </c>
      <c r="D28" s="7" t="s">
        <v>7</v>
      </c>
      <c r="E28" s="7" t="s">
        <v>21</v>
      </c>
    </row>
    <row r="29" spans="1:5" s="8" customFormat="1" x14ac:dyDescent="0.3">
      <c r="A29" s="6">
        <v>101900</v>
      </c>
      <c r="B29" s="7" t="s">
        <v>20</v>
      </c>
      <c r="C29" s="7" t="s">
        <v>35</v>
      </c>
      <c r="D29" s="7" t="s">
        <v>7</v>
      </c>
      <c r="E29" s="7" t="s">
        <v>21</v>
      </c>
    </row>
    <row r="30" spans="1:5" s="8" customFormat="1" x14ac:dyDescent="0.3">
      <c r="A30" s="6">
        <v>102000</v>
      </c>
      <c r="B30" s="7" t="s">
        <v>20</v>
      </c>
      <c r="C30" s="7" t="s">
        <v>36</v>
      </c>
      <c r="D30" s="7" t="s">
        <v>7</v>
      </c>
      <c r="E30" s="7" t="s">
        <v>37</v>
      </c>
    </row>
    <row r="31" spans="1:5" s="8" customFormat="1" x14ac:dyDescent="0.3">
      <c r="A31" s="6">
        <v>102100</v>
      </c>
      <c r="B31" s="7" t="s">
        <v>20</v>
      </c>
      <c r="C31" s="7" t="s">
        <v>38</v>
      </c>
      <c r="D31" s="7" t="s">
        <v>7</v>
      </c>
      <c r="E31" s="7" t="s">
        <v>21</v>
      </c>
    </row>
    <row r="32" spans="1:5" s="8" customFormat="1" x14ac:dyDescent="0.3">
      <c r="A32" s="6">
        <v>102200</v>
      </c>
      <c r="B32" s="7" t="s">
        <v>20</v>
      </c>
      <c r="C32" s="7" t="s">
        <v>39</v>
      </c>
      <c r="D32" s="7" t="s">
        <v>7</v>
      </c>
      <c r="E32" s="7" t="s">
        <v>21</v>
      </c>
    </row>
    <row r="33" spans="1:5" s="8" customFormat="1" x14ac:dyDescent="0.3">
      <c r="A33" s="6">
        <v>102300</v>
      </c>
      <c r="B33" s="7" t="s">
        <v>20</v>
      </c>
      <c r="C33" s="7" t="s">
        <v>40</v>
      </c>
      <c r="D33" s="7" t="s">
        <v>7</v>
      </c>
      <c r="E33" s="7" t="s">
        <v>21</v>
      </c>
    </row>
    <row r="34" spans="1:5" s="8" customFormat="1" x14ac:dyDescent="0.3">
      <c r="A34" s="6">
        <v>102400</v>
      </c>
      <c r="B34" s="7" t="s">
        <v>20</v>
      </c>
      <c r="C34" s="7" t="s">
        <v>41</v>
      </c>
      <c r="D34" s="7" t="s">
        <v>7</v>
      </c>
      <c r="E34" s="7" t="s">
        <v>21</v>
      </c>
    </row>
    <row r="35" spans="1:5" s="8" customFormat="1" x14ac:dyDescent="0.3">
      <c r="A35" s="6">
        <v>102500</v>
      </c>
      <c r="B35" s="7" t="s">
        <v>20</v>
      </c>
      <c r="C35" s="7" t="s">
        <v>42</v>
      </c>
      <c r="D35" s="7" t="s">
        <v>7</v>
      </c>
      <c r="E35" s="7" t="s">
        <v>21</v>
      </c>
    </row>
    <row r="36" spans="1:5" s="8" customFormat="1" x14ac:dyDescent="0.3">
      <c r="A36" s="6">
        <v>109999</v>
      </c>
      <c r="B36" s="7" t="s">
        <v>20</v>
      </c>
      <c r="C36" s="7" t="s">
        <v>19</v>
      </c>
      <c r="D36" s="7" t="s">
        <v>7</v>
      </c>
      <c r="E36" s="7" t="s">
        <v>21</v>
      </c>
    </row>
    <row r="37" spans="1:5" s="8" customFormat="1" x14ac:dyDescent="0.3">
      <c r="A37" s="10"/>
      <c r="B37" s="7"/>
      <c r="C37" s="7" t="s">
        <v>7</v>
      </c>
      <c r="D37" s="7" t="s">
        <v>7</v>
      </c>
      <c r="E37" s="7"/>
    </row>
    <row r="38" spans="1:5" s="8" customFormat="1" x14ac:dyDescent="0.3">
      <c r="A38" s="10">
        <v>110000</v>
      </c>
      <c r="B38" s="7" t="s">
        <v>43</v>
      </c>
      <c r="C38" s="7" t="s">
        <v>7</v>
      </c>
      <c r="D38" s="7" t="s">
        <v>7</v>
      </c>
      <c r="E38" s="7" t="s">
        <v>8</v>
      </c>
    </row>
    <row r="39" spans="1:5" s="8" customFormat="1" x14ac:dyDescent="0.3">
      <c r="A39" s="10">
        <v>111000</v>
      </c>
      <c r="B39" s="7" t="s">
        <v>43</v>
      </c>
      <c r="C39" s="7" t="s">
        <v>44</v>
      </c>
      <c r="D39" s="7" t="s">
        <v>7</v>
      </c>
      <c r="E39" s="7" t="s">
        <v>37</v>
      </c>
    </row>
    <row r="40" spans="1:5" s="8" customFormat="1" x14ac:dyDescent="0.3">
      <c r="A40" s="10">
        <v>111310</v>
      </c>
      <c r="B40" s="7" t="s">
        <v>43</v>
      </c>
      <c r="C40" s="7" t="s">
        <v>45</v>
      </c>
      <c r="D40" s="7" t="s">
        <v>7</v>
      </c>
      <c r="E40" s="7" t="s">
        <v>46</v>
      </c>
    </row>
    <row r="41" spans="1:5" s="8" customFormat="1" x14ac:dyDescent="0.3">
      <c r="A41" s="10">
        <v>111100</v>
      </c>
      <c r="B41" s="7" t="s">
        <v>43</v>
      </c>
      <c r="C41" s="7" t="s">
        <v>47</v>
      </c>
      <c r="D41" s="7" t="s">
        <v>7</v>
      </c>
      <c r="E41" s="7" t="s">
        <v>21</v>
      </c>
    </row>
    <row r="42" spans="1:5" s="8" customFormat="1" x14ac:dyDescent="0.3">
      <c r="A42" s="10">
        <v>111120</v>
      </c>
      <c r="B42" s="7" t="s">
        <v>43</v>
      </c>
      <c r="C42" s="7" t="s">
        <v>47</v>
      </c>
      <c r="D42" s="7" t="s">
        <v>48</v>
      </c>
      <c r="E42" s="7" t="s">
        <v>37</v>
      </c>
    </row>
    <row r="43" spans="1:5" s="8" customFormat="1" x14ac:dyDescent="0.3">
      <c r="A43" s="10">
        <v>111110</v>
      </c>
      <c r="B43" s="7" t="s">
        <v>43</v>
      </c>
      <c r="C43" s="7" t="s">
        <v>47</v>
      </c>
      <c r="D43" s="7" t="s">
        <v>49</v>
      </c>
      <c r="E43" s="7" t="s">
        <v>11</v>
      </c>
    </row>
    <row r="44" spans="1:5" s="8" customFormat="1" x14ac:dyDescent="0.3">
      <c r="A44" s="10">
        <v>111199</v>
      </c>
      <c r="B44" s="7" t="s">
        <v>43</v>
      </c>
      <c r="C44" s="7" t="s">
        <v>47</v>
      </c>
      <c r="D44" s="7" t="s">
        <v>19</v>
      </c>
      <c r="E44" s="11" t="s">
        <v>37</v>
      </c>
    </row>
    <row r="45" spans="1:5" s="8" customFormat="1" x14ac:dyDescent="0.3">
      <c r="A45" s="10">
        <v>111200</v>
      </c>
      <c r="B45" s="7" t="s">
        <v>43</v>
      </c>
      <c r="C45" s="7" t="s">
        <v>50</v>
      </c>
      <c r="D45" s="11" t="s">
        <v>7</v>
      </c>
      <c r="E45" s="11" t="s">
        <v>37</v>
      </c>
    </row>
    <row r="46" spans="1:5" s="8" customFormat="1" x14ac:dyDescent="0.3">
      <c r="A46" s="10">
        <v>111210</v>
      </c>
      <c r="B46" s="7" t="s">
        <v>43</v>
      </c>
      <c r="C46" s="7" t="s">
        <v>50</v>
      </c>
      <c r="D46" s="7" t="s">
        <v>51</v>
      </c>
      <c r="E46" s="11" t="s">
        <v>37</v>
      </c>
    </row>
    <row r="47" spans="1:5" s="8" customFormat="1" x14ac:dyDescent="0.3">
      <c r="A47" s="10">
        <v>111299</v>
      </c>
      <c r="B47" s="7" t="s">
        <v>43</v>
      </c>
      <c r="C47" s="7" t="s">
        <v>50</v>
      </c>
      <c r="D47" s="7" t="s">
        <v>19</v>
      </c>
      <c r="E47" s="11" t="s">
        <v>37</v>
      </c>
    </row>
    <row r="48" spans="1:5" s="8" customFormat="1" x14ac:dyDescent="0.3">
      <c r="A48" s="10">
        <v>111220</v>
      </c>
      <c r="B48" s="7" t="s">
        <v>43</v>
      </c>
      <c r="C48" s="7" t="s">
        <v>52</v>
      </c>
      <c r="D48" s="7" t="s">
        <v>7</v>
      </c>
      <c r="E48" s="7" t="s">
        <v>11</v>
      </c>
    </row>
    <row r="49" spans="1:5" s="8" customFormat="1" x14ac:dyDescent="0.3">
      <c r="A49" s="10">
        <v>111230</v>
      </c>
      <c r="B49" s="7" t="s">
        <v>43</v>
      </c>
      <c r="C49" s="7" t="s">
        <v>53</v>
      </c>
      <c r="D49" s="7" t="s">
        <v>7</v>
      </c>
      <c r="E49" s="7" t="s">
        <v>8</v>
      </c>
    </row>
    <row r="50" spans="1:5" s="8" customFormat="1" x14ac:dyDescent="0.3">
      <c r="A50" s="10">
        <v>111240</v>
      </c>
      <c r="B50" s="7" t="s">
        <v>43</v>
      </c>
      <c r="C50" s="7" t="s">
        <v>53</v>
      </c>
      <c r="D50" s="7" t="s">
        <v>54</v>
      </c>
      <c r="E50" s="7" t="s">
        <v>8</v>
      </c>
    </row>
    <row r="51" spans="1:5" s="8" customFormat="1" x14ac:dyDescent="0.3">
      <c r="A51" s="6">
        <v>111250</v>
      </c>
      <c r="B51" s="7" t="s">
        <v>43</v>
      </c>
      <c r="C51" s="7" t="s">
        <v>53</v>
      </c>
      <c r="D51" s="7" t="s">
        <v>55</v>
      </c>
      <c r="E51" s="7" t="s">
        <v>11</v>
      </c>
    </row>
    <row r="52" spans="1:5" s="8" customFormat="1" x14ac:dyDescent="0.3">
      <c r="A52" s="6">
        <v>111599</v>
      </c>
      <c r="B52" s="12" t="s">
        <v>43</v>
      </c>
      <c r="C52" s="7" t="s">
        <v>53</v>
      </c>
      <c r="D52" s="7" t="s">
        <v>19</v>
      </c>
      <c r="E52" s="7" t="s">
        <v>8</v>
      </c>
    </row>
    <row r="53" spans="1:5" s="8" customFormat="1" x14ac:dyDescent="0.3">
      <c r="A53" s="13">
        <v>111311</v>
      </c>
      <c r="B53" s="12" t="s">
        <v>43</v>
      </c>
      <c r="C53" s="12" t="s">
        <v>56</v>
      </c>
      <c r="D53" s="12" t="s">
        <v>7</v>
      </c>
      <c r="E53" s="12" t="s">
        <v>11</v>
      </c>
    </row>
    <row r="54" spans="1:5" s="8" customFormat="1" x14ac:dyDescent="0.3">
      <c r="A54" s="14">
        <v>111400</v>
      </c>
      <c r="B54" s="7" t="s">
        <v>43</v>
      </c>
      <c r="C54" s="7" t="s">
        <v>57</v>
      </c>
      <c r="D54" s="7" t="s">
        <v>7</v>
      </c>
      <c r="E54" s="7" t="s">
        <v>21</v>
      </c>
    </row>
    <row r="55" spans="1:5" s="8" customFormat="1" x14ac:dyDescent="0.3">
      <c r="A55" s="14">
        <v>119999</v>
      </c>
      <c r="B55" s="7" t="s">
        <v>43</v>
      </c>
      <c r="C55" s="7" t="s">
        <v>19</v>
      </c>
      <c r="D55" s="7" t="s">
        <v>7</v>
      </c>
      <c r="E55" s="7" t="s">
        <v>8</v>
      </c>
    </row>
    <row r="56" spans="1:5" s="8" customFormat="1" x14ac:dyDescent="0.3">
      <c r="A56" s="14"/>
      <c r="B56" s="7"/>
      <c r="C56" s="7" t="s">
        <v>7</v>
      </c>
      <c r="D56" s="7" t="s">
        <v>7</v>
      </c>
      <c r="E56" s="7"/>
    </row>
    <row r="57" spans="1:5" s="8" customFormat="1" x14ac:dyDescent="0.3">
      <c r="A57" s="14">
        <v>120000</v>
      </c>
      <c r="B57" s="7" t="s">
        <v>58</v>
      </c>
      <c r="C57" s="7" t="s">
        <v>7</v>
      </c>
      <c r="D57" s="7" t="s">
        <v>7</v>
      </c>
      <c r="E57" s="7" t="s">
        <v>8</v>
      </c>
    </row>
    <row r="58" spans="1:5" s="8" customFormat="1" x14ac:dyDescent="0.3">
      <c r="A58" s="6">
        <v>121300</v>
      </c>
      <c r="B58" s="7" t="s">
        <v>58</v>
      </c>
      <c r="C58" s="7" t="s">
        <v>59</v>
      </c>
      <c r="D58" s="7" t="s">
        <v>7</v>
      </c>
      <c r="E58" s="7" t="s">
        <v>11</v>
      </c>
    </row>
    <row r="59" spans="1:5" s="8" customFormat="1" x14ac:dyDescent="0.3">
      <c r="A59" s="6">
        <v>121000</v>
      </c>
      <c r="B59" s="7" t="s">
        <v>58</v>
      </c>
      <c r="C59" s="7" t="s">
        <v>60</v>
      </c>
      <c r="D59" s="7" t="s">
        <v>7</v>
      </c>
      <c r="E59" s="7" t="s">
        <v>11</v>
      </c>
    </row>
    <row r="60" spans="1:5" s="8" customFormat="1" x14ac:dyDescent="0.3">
      <c r="A60" s="15">
        <v>121100</v>
      </c>
      <c r="B60" s="7" t="s">
        <v>58</v>
      </c>
      <c r="C60" s="7" t="s">
        <v>61</v>
      </c>
      <c r="D60" s="7" t="s">
        <v>7</v>
      </c>
      <c r="E60" s="7" t="s">
        <v>21</v>
      </c>
    </row>
    <row r="61" spans="1:5" s="8" customFormat="1" x14ac:dyDescent="0.3">
      <c r="A61" s="15">
        <v>121200</v>
      </c>
      <c r="B61" s="7" t="s">
        <v>58</v>
      </c>
      <c r="C61" s="7" t="s">
        <v>62</v>
      </c>
      <c r="D61" s="7" t="s">
        <v>7</v>
      </c>
      <c r="E61" s="7" t="s">
        <v>11</v>
      </c>
    </row>
    <row r="62" spans="1:5" s="8" customFormat="1" x14ac:dyDescent="0.3">
      <c r="A62" s="15">
        <v>129999</v>
      </c>
      <c r="B62" s="7" t="s">
        <v>58</v>
      </c>
      <c r="C62" s="7" t="s">
        <v>19</v>
      </c>
      <c r="D62" s="7" t="s">
        <v>7</v>
      </c>
      <c r="E62" s="7" t="s">
        <v>8</v>
      </c>
    </row>
    <row r="63" spans="1:5" s="8" customFormat="1" x14ac:dyDescent="0.3">
      <c r="A63" s="15"/>
      <c r="B63" s="7"/>
      <c r="C63" s="7" t="s">
        <v>7</v>
      </c>
      <c r="D63" s="7" t="s">
        <v>7</v>
      </c>
      <c r="E63" s="7"/>
    </row>
    <row r="64" spans="1:5" s="8" customFormat="1" x14ac:dyDescent="0.3">
      <c r="A64" s="15">
        <v>130000</v>
      </c>
      <c r="B64" s="7" t="s">
        <v>63</v>
      </c>
      <c r="C64" s="7" t="s">
        <v>7</v>
      </c>
      <c r="D64" s="7" t="s">
        <v>7</v>
      </c>
      <c r="E64" s="7" t="s">
        <v>8</v>
      </c>
    </row>
    <row r="65" spans="1:5" s="8" customFormat="1" x14ac:dyDescent="0.3">
      <c r="A65" s="15">
        <v>131000</v>
      </c>
      <c r="B65" s="7" t="s">
        <v>63</v>
      </c>
      <c r="C65" s="7" t="s">
        <v>64</v>
      </c>
      <c r="D65" s="7" t="s">
        <v>7</v>
      </c>
      <c r="E65" s="7" t="s">
        <v>37</v>
      </c>
    </row>
    <row r="66" spans="1:5" s="8" customFormat="1" ht="26.4" x14ac:dyDescent="0.3">
      <c r="A66" s="15">
        <v>131010</v>
      </c>
      <c r="B66" s="7" t="s">
        <v>63</v>
      </c>
      <c r="C66" s="7" t="s">
        <v>64</v>
      </c>
      <c r="D66" s="7" t="s">
        <v>65</v>
      </c>
      <c r="E66" s="7" t="s">
        <v>66</v>
      </c>
    </row>
    <row r="67" spans="1:5" s="8" customFormat="1" ht="26.4" x14ac:dyDescent="0.3">
      <c r="A67" s="15">
        <v>131011</v>
      </c>
      <c r="B67" s="7" t="s">
        <v>63</v>
      </c>
      <c r="C67" s="7" t="s">
        <v>64</v>
      </c>
      <c r="D67" s="7" t="s">
        <v>67</v>
      </c>
      <c r="E67" s="7" t="s">
        <v>68</v>
      </c>
    </row>
    <row r="68" spans="1:5" s="8" customFormat="1" x14ac:dyDescent="0.3">
      <c r="A68" s="15">
        <v>131099</v>
      </c>
      <c r="B68" s="7" t="s">
        <v>63</v>
      </c>
      <c r="C68" s="7" t="s">
        <v>64</v>
      </c>
      <c r="D68" s="7" t="s">
        <v>19</v>
      </c>
      <c r="E68" s="7" t="s">
        <v>37</v>
      </c>
    </row>
    <row r="69" spans="1:5" s="8" customFormat="1" x14ac:dyDescent="0.3">
      <c r="A69" s="15">
        <v>131310</v>
      </c>
      <c r="B69" s="7" t="s">
        <v>63</v>
      </c>
      <c r="C69" s="7" t="s">
        <v>69</v>
      </c>
      <c r="D69" s="7" t="s">
        <v>7</v>
      </c>
      <c r="E69" s="7" t="s">
        <v>11</v>
      </c>
    </row>
    <row r="70" spans="1:5" s="8" customFormat="1" x14ac:dyDescent="0.3">
      <c r="A70" s="15">
        <v>131320</v>
      </c>
      <c r="B70" s="7" t="s">
        <v>63</v>
      </c>
      <c r="C70" s="7" t="s">
        <v>69</v>
      </c>
      <c r="D70" s="7" t="s">
        <v>70</v>
      </c>
      <c r="E70" s="7" t="s">
        <v>71</v>
      </c>
    </row>
    <row r="71" spans="1:5" s="8" customFormat="1" x14ac:dyDescent="0.3">
      <c r="A71" s="15">
        <v>131330</v>
      </c>
      <c r="B71" s="7" t="s">
        <v>63</v>
      </c>
      <c r="C71" s="7" t="s">
        <v>69</v>
      </c>
      <c r="D71" s="7" t="s">
        <v>72</v>
      </c>
      <c r="E71" s="7" t="s">
        <v>11</v>
      </c>
    </row>
    <row r="72" spans="1:5" s="8" customFormat="1" x14ac:dyDescent="0.3">
      <c r="A72" s="6">
        <v>131340</v>
      </c>
      <c r="B72" s="7" t="s">
        <v>63</v>
      </c>
      <c r="C72" s="7" t="s">
        <v>69</v>
      </c>
      <c r="D72" s="7" t="s">
        <v>73</v>
      </c>
      <c r="E72" s="7" t="s">
        <v>74</v>
      </c>
    </row>
    <row r="73" spans="1:5" s="8" customFormat="1" x14ac:dyDescent="0.3">
      <c r="A73" s="6">
        <v>131399</v>
      </c>
      <c r="B73" s="7" t="s">
        <v>63</v>
      </c>
      <c r="C73" s="7" t="s">
        <v>69</v>
      </c>
      <c r="D73" s="7" t="s">
        <v>19</v>
      </c>
      <c r="E73" s="7" t="s">
        <v>11</v>
      </c>
    </row>
    <row r="74" spans="1:5" s="8" customFormat="1" x14ac:dyDescent="0.3">
      <c r="A74" s="16">
        <v>131100</v>
      </c>
      <c r="B74" s="7" t="s">
        <v>63</v>
      </c>
      <c r="C74" s="7" t="s">
        <v>75</v>
      </c>
      <c r="D74" s="7" t="s">
        <v>7</v>
      </c>
      <c r="E74" s="7" t="s">
        <v>21</v>
      </c>
    </row>
    <row r="75" spans="1:5" s="8" customFormat="1" x14ac:dyDescent="0.3">
      <c r="A75" s="16">
        <v>131200</v>
      </c>
      <c r="B75" s="7" t="s">
        <v>63</v>
      </c>
      <c r="C75" s="7" t="s">
        <v>76</v>
      </c>
      <c r="D75" s="7" t="s">
        <v>7</v>
      </c>
      <c r="E75" s="7" t="s">
        <v>11</v>
      </c>
    </row>
    <row r="76" spans="1:5" s="8" customFormat="1" x14ac:dyDescent="0.3">
      <c r="A76" s="16">
        <v>131311</v>
      </c>
      <c r="B76" s="7" t="s">
        <v>63</v>
      </c>
      <c r="C76" s="7" t="s">
        <v>77</v>
      </c>
      <c r="D76" s="7" t="s">
        <v>7</v>
      </c>
      <c r="E76" s="7" t="s">
        <v>11</v>
      </c>
    </row>
    <row r="77" spans="1:5" s="8" customFormat="1" x14ac:dyDescent="0.3">
      <c r="A77" s="16">
        <v>131312</v>
      </c>
      <c r="B77" s="7" t="s">
        <v>63</v>
      </c>
      <c r="C77" s="7" t="s">
        <v>78</v>
      </c>
      <c r="D77" s="7" t="s">
        <v>7</v>
      </c>
      <c r="E77" s="7" t="s">
        <v>11</v>
      </c>
    </row>
    <row r="78" spans="1:5" s="8" customFormat="1" x14ac:dyDescent="0.3">
      <c r="A78" s="16">
        <v>139999</v>
      </c>
      <c r="B78" s="12" t="s">
        <v>63</v>
      </c>
      <c r="C78" s="12" t="s">
        <v>19</v>
      </c>
      <c r="D78" s="12" t="s">
        <v>7</v>
      </c>
      <c r="E78" s="17" t="s">
        <v>8</v>
      </c>
    </row>
    <row r="79" spans="1:5" s="8" customFormat="1" x14ac:dyDescent="0.3">
      <c r="A79" s="16"/>
      <c r="B79" s="7"/>
      <c r="C79" s="7" t="s">
        <v>7</v>
      </c>
      <c r="D79" s="7" t="s">
        <v>7</v>
      </c>
      <c r="E79" s="7"/>
    </row>
    <row r="80" spans="1:5" s="8" customFormat="1" x14ac:dyDescent="0.3">
      <c r="A80" s="6">
        <v>140000</v>
      </c>
      <c r="B80" s="7" t="s">
        <v>79</v>
      </c>
      <c r="C80" s="7" t="s">
        <v>7</v>
      </c>
      <c r="D80" s="7" t="s">
        <v>7</v>
      </c>
      <c r="E80" s="7" t="s">
        <v>37</v>
      </c>
    </row>
    <row r="81" spans="1:5" s="8" customFormat="1" x14ac:dyDescent="0.3">
      <c r="A81" s="6">
        <v>141000</v>
      </c>
      <c r="B81" s="7" t="s">
        <v>79</v>
      </c>
      <c r="C81" s="7" t="s">
        <v>80</v>
      </c>
      <c r="D81" s="7" t="s">
        <v>7</v>
      </c>
      <c r="E81" s="7" t="s">
        <v>37</v>
      </c>
    </row>
    <row r="82" spans="1:5" s="8" customFormat="1" x14ac:dyDescent="0.3">
      <c r="A82" s="18">
        <v>141200</v>
      </c>
      <c r="B82" s="7" t="s">
        <v>79</v>
      </c>
      <c r="C82" s="7" t="s">
        <v>81</v>
      </c>
      <c r="D82" s="7" t="s">
        <v>7</v>
      </c>
      <c r="E82" s="7" t="s">
        <v>82</v>
      </c>
    </row>
    <row r="83" spans="1:5" s="8" customFormat="1" ht="26.4" x14ac:dyDescent="0.3">
      <c r="A83" s="6">
        <v>141100</v>
      </c>
      <c r="B83" s="7" t="s">
        <v>79</v>
      </c>
      <c r="C83" s="7" t="s">
        <v>83</v>
      </c>
      <c r="D83" s="7" t="s">
        <v>7</v>
      </c>
      <c r="E83" s="7" t="s">
        <v>84</v>
      </c>
    </row>
    <row r="84" spans="1:5" s="8" customFormat="1" x14ac:dyDescent="0.3">
      <c r="A84" s="6">
        <v>141400</v>
      </c>
      <c r="B84" s="7" t="s">
        <v>79</v>
      </c>
      <c r="C84" s="7" t="s">
        <v>83</v>
      </c>
      <c r="D84" s="7" t="s">
        <v>85</v>
      </c>
      <c r="E84" s="7" t="s">
        <v>37</v>
      </c>
    </row>
    <row r="85" spans="1:5" s="8" customFormat="1" x14ac:dyDescent="0.3">
      <c r="A85" s="18">
        <v>141110</v>
      </c>
      <c r="B85" s="7" t="s">
        <v>79</v>
      </c>
      <c r="C85" s="7" t="s">
        <v>83</v>
      </c>
      <c r="D85" s="7" t="s">
        <v>86</v>
      </c>
      <c r="E85" s="7" t="s">
        <v>87</v>
      </c>
    </row>
    <row r="86" spans="1:5" s="8" customFormat="1" x14ac:dyDescent="0.3">
      <c r="A86" s="18">
        <v>141111</v>
      </c>
      <c r="B86" s="7" t="s">
        <v>79</v>
      </c>
      <c r="C86" s="7" t="s">
        <v>83</v>
      </c>
      <c r="D86" s="7" t="s">
        <v>88</v>
      </c>
      <c r="E86" s="7" t="s">
        <v>37</v>
      </c>
    </row>
    <row r="87" spans="1:5" s="8" customFormat="1" x14ac:dyDescent="0.3">
      <c r="A87" s="18">
        <v>141199</v>
      </c>
      <c r="B87" s="7" t="s">
        <v>79</v>
      </c>
      <c r="C87" s="7" t="s">
        <v>83</v>
      </c>
      <c r="D87" s="7" t="s">
        <v>19</v>
      </c>
      <c r="E87" s="7" t="s">
        <v>37</v>
      </c>
    </row>
    <row r="88" spans="1:5" s="8" customFormat="1" x14ac:dyDescent="0.3">
      <c r="A88" s="18">
        <v>141300</v>
      </c>
      <c r="B88" s="7" t="s">
        <v>79</v>
      </c>
      <c r="C88" s="7" t="s">
        <v>89</v>
      </c>
      <c r="D88" s="7" t="s">
        <v>7</v>
      </c>
      <c r="E88" s="7" t="s">
        <v>37</v>
      </c>
    </row>
    <row r="89" spans="1:5" s="8" customFormat="1" x14ac:dyDescent="0.3">
      <c r="A89" s="18">
        <v>141310</v>
      </c>
      <c r="B89" s="7" t="s">
        <v>79</v>
      </c>
      <c r="C89" s="7" t="s">
        <v>89</v>
      </c>
      <c r="D89" s="7" t="s">
        <v>90</v>
      </c>
      <c r="E89" s="7" t="s">
        <v>91</v>
      </c>
    </row>
    <row r="90" spans="1:5" s="8" customFormat="1" x14ac:dyDescent="0.3">
      <c r="A90" s="18">
        <v>141311</v>
      </c>
      <c r="B90" s="7" t="s">
        <v>79</v>
      </c>
      <c r="C90" s="7" t="s">
        <v>89</v>
      </c>
      <c r="D90" s="7" t="s">
        <v>92</v>
      </c>
      <c r="E90" s="7" t="s">
        <v>93</v>
      </c>
    </row>
    <row r="91" spans="1:5" s="8" customFormat="1" x14ac:dyDescent="0.3">
      <c r="A91" s="18">
        <v>141312</v>
      </c>
      <c r="B91" s="7" t="s">
        <v>79</v>
      </c>
      <c r="C91" s="7" t="s">
        <v>89</v>
      </c>
      <c r="D91" s="7" t="s">
        <v>81</v>
      </c>
      <c r="E91" s="7" t="s">
        <v>82</v>
      </c>
    </row>
    <row r="92" spans="1:5" s="8" customFormat="1" x14ac:dyDescent="0.3">
      <c r="A92" s="18">
        <v>141313</v>
      </c>
      <c r="B92" s="7" t="s">
        <v>79</v>
      </c>
      <c r="C92" s="7" t="s">
        <v>89</v>
      </c>
      <c r="D92" s="7" t="s">
        <v>94</v>
      </c>
      <c r="E92" s="7" t="s">
        <v>95</v>
      </c>
    </row>
    <row r="93" spans="1:5" s="8" customFormat="1" x14ac:dyDescent="0.3">
      <c r="A93" s="18">
        <v>141314</v>
      </c>
      <c r="B93" s="7" t="s">
        <v>79</v>
      </c>
      <c r="C93" s="7" t="s">
        <v>89</v>
      </c>
      <c r="D93" s="7" t="s">
        <v>96</v>
      </c>
      <c r="E93" s="7" t="s">
        <v>97</v>
      </c>
    </row>
    <row r="94" spans="1:5" s="8" customFormat="1" x14ac:dyDescent="0.3">
      <c r="A94" s="18">
        <v>141499</v>
      </c>
      <c r="B94" s="7" t="s">
        <v>79</v>
      </c>
      <c r="C94" s="7" t="s">
        <v>89</v>
      </c>
      <c r="D94" s="7" t="s">
        <v>19</v>
      </c>
      <c r="E94" s="7" t="s">
        <v>37</v>
      </c>
    </row>
    <row r="95" spans="1:5" s="8" customFormat="1" x14ac:dyDescent="0.3">
      <c r="A95" s="18">
        <v>149999</v>
      </c>
      <c r="B95" s="7" t="s">
        <v>79</v>
      </c>
      <c r="C95" s="7" t="s">
        <v>19</v>
      </c>
      <c r="D95" s="7" t="s">
        <v>7</v>
      </c>
      <c r="E95" s="7" t="s">
        <v>37</v>
      </c>
    </row>
    <row r="96" spans="1:5" s="8" customFormat="1" x14ac:dyDescent="0.3">
      <c r="A96" s="18"/>
      <c r="B96" s="7"/>
      <c r="C96" s="7" t="s">
        <v>7</v>
      </c>
      <c r="D96" s="7" t="s">
        <v>7</v>
      </c>
      <c r="E96" s="7"/>
    </row>
    <row r="97" spans="1:5" s="8" customFormat="1" x14ac:dyDescent="0.3">
      <c r="A97" s="18">
        <v>150000</v>
      </c>
      <c r="B97" s="7" t="s">
        <v>98</v>
      </c>
      <c r="C97" s="7" t="s">
        <v>7</v>
      </c>
      <c r="D97" s="7" t="s">
        <v>7</v>
      </c>
      <c r="E97" s="7" t="s">
        <v>11</v>
      </c>
    </row>
    <row r="98" spans="1:5" s="8" customFormat="1" x14ac:dyDescent="0.3">
      <c r="A98" s="18">
        <v>151000</v>
      </c>
      <c r="B98" s="7" t="s">
        <v>98</v>
      </c>
      <c r="C98" s="7" t="s">
        <v>99</v>
      </c>
      <c r="D98" s="7" t="s">
        <v>7</v>
      </c>
      <c r="E98" s="7" t="s">
        <v>11</v>
      </c>
    </row>
    <row r="99" spans="1:5" s="8" customFormat="1" x14ac:dyDescent="0.3">
      <c r="A99" s="18">
        <v>151200</v>
      </c>
      <c r="B99" s="7" t="s">
        <v>98</v>
      </c>
      <c r="C99" s="7" t="s">
        <v>100</v>
      </c>
      <c r="D99" s="7" t="s">
        <v>7</v>
      </c>
      <c r="E99" s="7" t="s">
        <v>101</v>
      </c>
    </row>
    <row r="100" spans="1:5" s="8" customFormat="1" x14ac:dyDescent="0.3">
      <c r="A100" s="6">
        <v>151900</v>
      </c>
      <c r="B100" s="7" t="s">
        <v>98</v>
      </c>
      <c r="C100" s="7" t="s">
        <v>102</v>
      </c>
      <c r="D100" s="7" t="s">
        <v>7</v>
      </c>
      <c r="E100" s="7" t="s">
        <v>11</v>
      </c>
    </row>
    <row r="101" spans="1:5" s="8" customFormat="1" x14ac:dyDescent="0.3">
      <c r="A101" s="6">
        <v>151910</v>
      </c>
      <c r="B101" s="7" t="s">
        <v>98</v>
      </c>
      <c r="C101" s="7" t="s">
        <v>102</v>
      </c>
      <c r="D101" s="7" t="s">
        <v>100</v>
      </c>
      <c r="E101" s="7" t="s">
        <v>11</v>
      </c>
    </row>
    <row r="102" spans="1:5" s="8" customFormat="1" x14ac:dyDescent="0.3">
      <c r="A102" s="6">
        <v>151911</v>
      </c>
      <c r="B102" s="7" t="s">
        <v>98</v>
      </c>
      <c r="C102" s="7" t="s">
        <v>102</v>
      </c>
      <c r="D102" s="7" t="s">
        <v>103</v>
      </c>
      <c r="E102" s="7" t="s">
        <v>11</v>
      </c>
    </row>
    <row r="103" spans="1:5" s="8" customFormat="1" x14ac:dyDescent="0.3">
      <c r="A103" s="19">
        <v>151912</v>
      </c>
      <c r="B103" s="7" t="s">
        <v>98</v>
      </c>
      <c r="C103" s="7" t="s">
        <v>102</v>
      </c>
      <c r="D103" s="7" t="s">
        <v>104</v>
      </c>
      <c r="E103" s="7" t="s">
        <v>11</v>
      </c>
    </row>
    <row r="104" spans="1:5" s="8" customFormat="1" x14ac:dyDescent="0.3">
      <c r="A104" s="19">
        <v>151999</v>
      </c>
      <c r="B104" s="7" t="s">
        <v>98</v>
      </c>
      <c r="C104" s="7" t="s">
        <v>102</v>
      </c>
      <c r="D104" s="7" t="s">
        <v>19</v>
      </c>
      <c r="E104" s="7" t="s">
        <v>11</v>
      </c>
    </row>
    <row r="105" spans="1:5" s="8" customFormat="1" x14ac:dyDescent="0.3">
      <c r="A105" s="19">
        <v>152000</v>
      </c>
      <c r="B105" s="7" t="s">
        <v>98</v>
      </c>
      <c r="C105" s="7" t="s">
        <v>105</v>
      </c>
      <c r="D105" s="7" t="s">
        <v>7</v>
      </c>
      <c r="E105" s="7" t="s">
        <v>11</v>
      </c>
    </row>
    <row r="106" spans="1:5" s="8" customFormat="1" x14ac:dyDescent="0.3">
      <c r="A106" s="6">
        <v>152050</v>
      </c>
      <c r="B106" s="7" t="s">
        <v>98</v>
      </c>
      <c r="C106" s="7" t="s">
        <v>106</v>
      </c>
      <c r="D106" s="7" t="s">
        <v>7</v>
      </c>
      <c r="E106" s="7" t="s">
        <v>11</v>
      </c>
    </row>
    <row r="107" spans="1:5" s="8" customFormat="1" x14ac:dyDescent="0.3">
      <c r="A107" s="6">
        <v>152100</v>
      </c>
      <c r="B107" s="7" t="s">
        <v>98</v>
      </c>
      <c r="C107" s="7" t="s">
        <v>107</v>
      </c>
      <c r="D107" s="7" t="s">
        <v>7</v>
      </c>
      <c r="E107" s="7" t="s">
        <v>11</v>
      </c>
    </row>
    <row r="108" spans="1:5" s="8" customFormat="1" x14ac:dyDescent="0.3">
      <c r="A108" s="19">
        <v>152200</v>
      </c>
      <c r="B108" s="7" t="s">
        <v>98</v>
      </c>
      <c r="C108" s="7" t="s">
        <v>108</v>
      </c>
      <c r="D108" s="7" t="s">
        <v>7</v>
      </c>
      <c r="E108" s="7" t="s">
        <v>11</v>
      </c>
    </row>
    <row r="109" spans="1:5" s="8" customFormat="1" x14ac:dyDescent="0.3">
      <c r="A109" s="19">
        <v>159999</v>
      </c>
      <c r="B109" s="7" t="s">
        <v>98</v>
      </c>
      <c r="C109" s="7" t="s">
        <v>19</v>
      </c>
      <c r="D109" s="7" t="s">
        <v>7</v>
      </c>
      <c r="E109" s="7" t="s">
        <v>11</v>
      </c>
    </row>
    <row r="110" spans="1:5" s="8" customFormat="1" x14ac:dyDescent="0.3">
      <c r="A110" s="19"/>
      <c r="B110" s="7"/>
      <c r="C110" s="7" t="s">
        <v>7</v>
      </c>
      <c r="D110" s="7" t="s">
        <v>7</v>
      </c>
      <c r="E110" s="7"/>
    </row>
    <row r="111" spans="1:5" s="8" customFormat="1" x14ac:dyDescent="0.3">
      <c r="A111" s="19">
        <v>160000</v>
      </c>
      <c r="B111" s="7" t="s">
        <v>109</v>
      </c>
      <c r="C111" s="7" t="s">
        <v>7</v>
      </c>
      <c r="D111" s="7" t="s">
        <v>7</v>
      </c>
      <c r="E111" s="7" t="s">
        <v>37</v>
      </c>
    </row>
    <row r="112" spans="1:5" s="8" customFormat="1" x14ac:dyDescent="0.3">
      <c r="A112" s="19">
        <v>161000</v>
      </c>
      <c r="B112" s="7" t="s">
        <v>109</v>
      </c>
      <c r="C112" s="7" t="s">
        <v>110</v>
      </c>
      <c r="D112" s="7" t="s">
        <v>7</v>
      </c>
      <c r="E112" s="7" t="s">
        <v>111</v>
      </c>
    </row>
    <row r="113" spans="1:5" s="8" customFormat="1" x14ac:dyDescent="0.3">
      <c r="A113" s="19">
        <v>161100</v>
      </c>
      <c r="B113" s="7" t="s">
        <v>109</v>
      </c>
      <c r="C113" s="7" t="s">
        <v>112</v>
      </c>
      <c r="D113" s="7" t="s">
        <v>7</v>
      </c>
      <c r="E113" s="7" t="s">
        <v>37</v>
      </c>
    </row>
    <row r="114" spans="1:5" s="8" customFormat="1" x14ac:dyDescent="0.3">
      <c r="A114" s="19">
        <v>169999</v>
      </c>
      <c r="B114" s="7" t="s">
        <v>109</v>
      </c>
      <c r="C114" s="7" t="s">
        <v>19</v>
      </c>
      <c r="D114" s="7" t="s">
        <v>7</v>
      </c>
      <c r="E114" s="7" t="s">
        <v>37</v>
      </c>
    </row>
    <row r="115" spans="1:5" s="8" customFormat="1" x14ac:dyDescent="0.3">
      <c r="A115" s="19"/>
      <c r="B115" s="7"/>
      <c r="C115" s="7" t="s">
        <v>7</v>
      </c>
      <c r="D115" s="7" t="s">
        <v>7</v>
      </c>
      <c r="E115" s="7"/>
    </row>
    <row r="116" spans="1:5" s="8" customFormat="1" x14ac:dyDescent="0.3">
      <c r="A116" s="19">
        <v>170000</v>
      </c>
      <c r="B116" s="7" t="s">
        <v>113</v>
      </c>
      <c r="C116" s="7" t="s">
        <v>7</v>
      </c>
      <c r="D116" s="7" t="s">
        <v>7</v>
      </c>
      <c r="E116" s="7" t="s">
        <v>8</v>
      </c>
    </row>
    <row r="117" spans="1:5" s="8" customFormat="1" x14ac:dyDescent="0.3">
      <c r="A117" s="19">
        <v>171010</v>
      </c>
      <c r="B117" s="7" t="s">
        <v>113</v>
      </c>
      <c r="C117" s="7" t="s">
        <v>114</v>
      </c>
      <c r="D117" s="7" t="s">
        <v>7</v>
      </c>
      <c r="E117" s="7" t="s">
        <v>11</v>
      </c>
    </row>
    <row r="118" spans="1:5" s="8" customFormat="1" x14ac:dyDescent="0.3">
      <c r="A118" s="19">
        <v>171110</v>
      </c>
      <c r="B118" s="7" t="s">
        <v>113</v>
      </c>
      <c r="C118" s="7" t="s">
        <v>115</v>
      </c>
      <c r="D118" s="7" t="s">
        <v>7</v>
      </c>
      <c r="E118" s="7" t="s">
        <v>37</v>
      </c>
    </row>
    <row r="119" spans="1:5" s="8" customFormat="1" x14ac:dyDescent="0.3">
      <c r="A119" s="19">
        <v>171111</v>
      </c>
      <c r="B119" s="7" t="s">
        <v>113</v>
      </c>
      <c r="C119" s="7" t="s">
        <v>116</v>
      </c>
      <c r="D119" s="7" t="s">
        <v>7</v>
      </c>
      <c r="E119" s="7" t="s">
        <v>117</v>
      </c>
    </row>
    <row r="120" spans="1:5" s="8" customFormat="1" x14ac:dyDescent="0.3">
      <c r="A120" s="19">
        <v>171040</v>
      </c>
      <c r="B120" s="7" t="s">
        <v>113</v>
      </c>
      <c r="C120" s="7" t="s">
        <v>118</v>
      </c>
      <c r="D120" s="7" t="s">
        <v>7</v>
      </c>
      <c r="E120" s="7" t="s">
        <v>11</v>
      </c>
    </row>
    <row r="121" spans="1:5" s="8" customFormat="1" x14ac:dyDescent="0.3">
      <c r="A121" s="19">
        <v>171012</v>
      </c>
      <c r="B121" s="7" t="s">
        <v>113</v>
      </c>
      <c r="C121" s="7" t="s">
        <v>119</v>
      </c>
      <c r="D121" s="7" t="s">
        <v>7</v>
      </c>
      <c r="E121" s="7" t="s">
        <v>11</v>
      </c>
    </row>
    <row r="122" spans="1:5" s="8" customFormat="1" x14ac:dyDescent="0.3">
      <c r="A122" s="19">
        <v>171113</v>
      </c>
      <c r="B122" s="7" t="s">
        <v>113</v>
      </c>
      <c r="C122" s="7" t="s">
        <v>120</v>
      </c>
      <c r="D122" s="7" t="s">
        <v>7</v>
      </c>
      <c r="E122" s="7" t="s">
        <v>37</v>
      </c>
    </row>
    <row r="123" spans="1:5" s="8" customFormat="1" x14ac:dyDescent="0.3">
      <c r="A123" s="19">
        <v>171060</v>
      </c>
      <c r="B123" s="7" t="s">
        <v>113</v>
      </c>
      <c r="C123" s="7" t="s">
        <v>121</v>
      </c>
      <c r="D123" s="7" t="s">
        <v>7</v>
      </c>
      <c r="E123" s="7" t="s">
        <v>11</v>
      </c>
    </row>
    <row r="124" spans="1:5" s="8" customFormat="1" x14ac:dyDescent="0.3">
      <c r="A124" s="19">
        <v>171114</v>
      </c>
      <c r="B124" s="7" t="s">
        <v>113</v>
      </c>
      <c r="C124" s="7" t="s">
        <v>122</v>
      </c>
      <c r="D124" s="7" t="s">
        <v>7</v>
      </c>
      <c r="E124" s="7" t="s">
        <v>123</v>
      </c>
    </row>
    <row r="125" spans="1:5" s="8" customFormat="1" x14ac:dyDescent="0.3">
      <c r="A125" s="6">
        <v>171116</v>
      </c>
      <c r="B125" s="7" t="s">
        <v>113</v>
      </c>
      <c r="C125" s="7" t="s">
        <v>124</v>
      </c>
      <c r="D125" s="7" t="s">
        <v>7</v>
      </c>
      <c r="E125" s="7" t="s">
        <v>37</v>
      </c>
    </row>
    <row r="126" spans="1:5" s="8" customFormat="1" x14ac:dyDescent="0.3">
      <c r="A126" s="6">
        <v>171115</v>
      </c>
      <c r="B126" s="7" t="s">
        <v>113</v>
      </c>
      <c r="C126" s="7" t="s">
        <v>125</v>
      </c>
      <c r="D126" s="7" t="s">
        <v>7</v>
      </c>
      <c r="E126" s="7" t="s">
        <v>17</v>
      </c>
    </row>
    <row r="127" spans="1:5" s="8" customFormat="1" x14ac:dyDescent="0.3">
      <c r="A127" s="6">
        <v>171011</v>
      </c>
      <c r="B127" s="7" t="s">
        <v>113</v>
      </c>
      <c r="C127" s="7" t="s">
        <v>126</v>
      </c>
      <c r="D127" s="7" t="s">
        <v>7</v>
      </c>
      <c r="E127" s="7" t="s">
        <v>11</v>
      </c>
    </row>
    <row r="128" spans="1:5" s="8" customFormat="1" x14ac:dyDescent="0.3">
      <c r="A128" s="6">
        <v>171020</v>
      </c>
      <c r="B128" s="7" t="s">
        <v>113</v>
      </c>
      <c r="C128" s="7" t="s">
        <v>127</v>
      </c>
      <c r="D128" s="7" t="s">
        <v>7</v>
      </c>
      <c r="E128" s="7" t="s">
        <v>11</v>
      </c>
    </row>
    <row r="129" spans="1:5" s="8" customFormat="1" x14ac:dyDescent="0.3">
      <c r="A129" s="6">
        <v>171030</v>
      </c>
      <c r="B129" s="7" t="s">
        <v>113</v>
      </c>
      <c r="C129" s="7" t="s">
        <v>127</v>
      </c>
      <c r="D129" s="7" t="s">
        <v>128</v>
      </c>
      <c r="E129" s="7" t="s">
        <v>11</v>
      </c>
    </row>
    <row r="130" spans="1:5" s="8" customFormat="1" x14ac:dyDescent="0.3">
      <c r="A130" s="6">
        <v>171050</v>
      </c>
      <c r="B130" s="7" t="s">
        <v>113</v>
      </c>
      <c r="C130" s="7" t="s">
        <v>127</v>
      </c>
      <c r="D130" s="7" t="s">
        <v>129</v>
      </c>
      <c r="E130" s="7" t="s">
        <v>11</v>
      </c>
    </row>
    <row r="131" spans="1:5" s="8" customFormat="1" x14ac:dyDescent="0.3">
      <c r="A131" s="6">
        <v>171099</v>
      </c>
      <c r="B131" s="7" t="s">
        <v>113</v>
      </c>
      <c r="C131" s="7" t="s">
        <v>127</v>
      </c>
      <c r="D131" s="7" t="s">
        <v>19</v>
      </c>
      <c r="E131" s="7" t="s">
        <v>11</v>
      </c>
    </row>
    <row r="132" spans="1:5" s="8" customFormat="1" x14ac:dyDescent="0.3">
      <c r="A132" s="19">
        <v>171100</v>
      </c>
      <c r="B132" s="7" t="s">
        <v>113</v>
      </c>
      <c r="C132" s="7" t="s">
        <v>130</v>
      </c>
      <c r="D132" s="7" t="s">
        <v>7</v>
      </c>
      <c r="E132" s="7" t="s">
        <v>37</v>
      </c>
    </row>
    <row r="133" spans="1:5" s="8" customFormat="1" x14ac:dyDescent="0.3">
      <c r="A133" s="19">
        <v>171117</v>
      </c>
      <c r="B133" s="7" t="s">
        <v>113</v>
      </c>
      <c r="C133" s="7" t="s">
        <v>131</v>
      </c>
      <c r="D133" s="7" t="s">
        <v>7</v>
      </c>
      <c r="E133" s="7" t="s">
        <v>37</v>
      </c>
    </row>
    <row r="134" spans="1:5" s="8" customFormat="1" x14ac:dyDescent="0.3">
      <c r="A134" s="19">
        <v>179999</v>
      </c>
      <c r="B134" s="7" t="s">
        <v>113</v>
      </c>
      <c r="C134" s="7" t="s">
        <v>19</v>
      </c>
      <c r="D134" s="7" t="s">
        <v>7</v>
      </c>
      <c r="E134" s="7" t="s">
        <v>8</v>
      </c>
    </row>
    <row r="135" spans="1:5" s="8" customFormat="1" x14ac:dyDescent="0.3">
      <c r="A135" s="19"/>
      <c r="B135" s="7"/>
      <c r="C135" s="7" t="s">
        <v>7</v>
      </c>
      <c r="D135" s="7" t="s">
        <v>7</v>
      </c>
      <c r="E135" s="7"/>
    </row>
    <row r="136" spans="1:5" s="8" customFormat="1" x14ac:dyDescent="0.3">
      <c r="A136" s="19">
        <v>180000</v>
      </c>
      <c r="B136" s="7" t="s">
        <v>132</v>
      </c>
      <c r="C136" s="7" t="s">
        <v>7</v>
      </c>
      <c r="D136" s="7" t="s">
        <v>7</v>
      </c>
      <c r="E136" s="7" t="s">
        <v>8</v>
      </c>
    </row>
    <row r="137" spans="1:5" s="8" customFormat="1" x14ac:dyDescent="0.3">
      <c r="A137" s="19">
        <v>180010</v>
      </c>
      <c r="B137" s="7" t="s">
        <v>132</v>
      </c>
      <c r="C137" s="7" t="s">
        <v>133</v>
      </c>
      <c r="D137" s="7" t="s">
        <v>7</v>
      </c>
      <c r="E137" s="7" t="s">
        <v>11</v>
      </c>
    </row>
    <row r="138" spans="1:5" s="8" customFormat="1" x14ac:dyDescent="0.3">
      <c r="A138" s="19">
        <v>180020</v>
      </c>
      <c r="B138" s="7" t="s">
        <v>132</v>
      </c>
      <c r="C138" s="7" t="s">
        <v>133</v>
      </c>
      <c r="D138" s="20" t="s">
        <v>134</v>
      </c>
      <c r="E138" s="20" t="s">
        <v>11</v>
      </c>
    </row>
    <row r="139" spans="1:5" s="8" customFormat="1" x14ac:dyDescent="0.3">
      <c r="A139" s="19">
        <v>180030</v>
      </c>
      <c r="B139" s="7" t="s">
        <v>132</v>
      </c>
      <c r="C139" s="7" t="s">
        <v>133</v>
      </c>
      <c r="D139" s="20" t="s">
        <v>135</v>
      </c>
      <c r="E139" s="20" t="s">
        <v>11</v>
      </c>
    </row>
    <row r="140" spans="1:5" s="8" customFormat="1" x14ac:dyDescent="0.3">
      <c r="A140" s="19">
        <v>181500</v>
      </c>
      <c r="B140" s="7" t="s">
        <v>132</v>
      </c>
      <c r="C140" s="7" t="s">
        <v>133</v>
      </c>
      <c r="D140" s="7" t="s">
        <v>136</v>
      </c>
      <c r="E140" s="7" t="s">
        <v>11</v>
      </c>
    </row>
    <row r="141" spans="1:5" s="8" customFormat="1" x14ac:dyDescent="0.3">
      <c r="A141" s="19">
        <v>180040</v>
      </c>
      <c r="B141" s="7" t="s">
        <v>132</v>
      </c>
      <c r="C141" s="7" t="s">
        <v>133</v>
      </c>
      <c r="D141" s="20" t="s">
        <v>137</v>
      </c>
      <c r="E141" s="20" t="s">
        <v>138</v>
      </c>
    </row>
    <row r="142" spans="1:5" s="8" customFormat="1" x14ac:dyDescent="0.3">
      <c r="A142" s="19">
        <v>180099</v>
      </c>
      <c r="B142" s="7" t="s">
        <v>132</v>
      </c>
      <c r="C142" s="7" t="s">
        <v>133</v>
      </c>
      <c r="D142" s="7" t="s">
        <v>19</v>
      </c>
      <c r="E142" s="7" t="s">
        <v>11</v>
      </c>
    </row>
    <row r="143" spans="1:5" s="8" customFormat="1" x14ac:dyDescent="0.3">
      <c r="A143" s="19">
        <v>181100</v>
      </c>
      <c r="B143" s="7" t="s">
        <v>132</v>
      </c>
      <c r="C143" s="7" t="s">
        <v>139</v>
      </c>
      <c r="D143" s="7" t="s">
        <v>7</v>
      </c>
      <c r="E143" s="7" t="s">
        <v>11</v>
      </c>
    </row>
    <row r="144" spans="1:5" s="8" customFormat="1" x14ac:dyDescent="0.3">
      <c r="A144" s="19">
        <v>181200</v>
      </c>
      <c r="B144" s="7" t="s">
        <v>132</v>
      </c>
      <c r="C144" s="7" t="s">
        <v>140</v>
      </c>
      <c r="D144" s="7" t="s">
        <v>7</v>
      </c>
      <c r="E144" s="7" t="s">
        <v>11</v>
      </c>
    </row>
    <row r="145" spans="1:5" s="8" customFormat="1" x14ac:dyDescent="0.3">
      <c r="A145" s="19">
        <v>181300</v>
      </c>
      <c r="B145" s="7" t="s">
        <v>132</v>
      </c>
      <c r="C145" s="7" t="s">
        <v>141</v>
      </c>
      <c r="D145" s="7" t="s">
        <v>7</v>
      </c>
      <c r="E145" s="7" t="s">
        <v>11</v>
      </c>
    </row>
    <row r="146" spans="1:5" s="8" customFormat="1" x14ac:dyDescent="0.3">
      <c r="A146" s="19">
        <v>181400</v>
      </c>
      <c r="B146" s="7" t="s">
        <v>132</v>
      </c>
      <c r="C146" s="7" t="s">
        <v>142</v>
      </c>
      <c r="D146" s="7" t="s">
        <v>7</v>
      </c>
      <c r="E146" s="7" t="s">
        <v>11</v>
      </c>
    </row>
    <row r="147" spans="1:5" s="8" customFormat="1" x14ac:dyDescent="0.3">
      <c r="A147" s="19">
        <v>181600</v>
      </c>
      <c r="B147" s="7" t="s">
        <v>132</v>
      </c>
      <c r="C147" s="7" t="s">
        <v>143</v>
      </c>
      <c r="D147" s="7" t="s">
        <v>7</v>
      </c>
      <c r="E147" s="7" t="s">
        <v>11</v>
      </c>
    </row>
    <row r="148" spans="1:5" s="8" customFormat="1" x14ac:dyDescent="0.3">
      <c r="A148" s="19">
        <v>181620</v>
      </c>
      <c r="B148" s="7" t="s">
        <v>132</v>
      </c>
      <c r="C148" s="7" t="s">
        <v>143</v>
      </c>
      <c r="D148" s="7" t="s">
        <v>144</v>
      </c>
      <c r="E148" s="7" t="s">
        <v>11</v>
      </c>
    </row>
    <row r="149" spans="1:5" s="8" customFormat="1" x14ac:dyDescent="0.3">
      <c r="A149" s="19">
        <v>181610</v>
      </c>
      <c r="B149" s="7" t="s">
        <v>132</v>
      </c>
      <c r="C149" s="7" t="s">
        <v>143</v>
      </c>
      <c r="D149" s="7" t="s">
        <v>145</v>
      </c>
      <c r="E149" s="7" t="s">
        <v>11</v>
      </c>
    </row>
    <row r="150" spans="1:5" s="8" customFormat="1" x14ac:dyDescent="0.3">
      <c r="A150" s="19">
        <v>181699</v>
      </c>
      <c r="B150" s="7" t="s">
        <v>132</v>
      </c>
      <c r="C150" s="7" t="s">
        <v>143</v>
      </c>
      <c r="D150" s="7" t="s">
        <v>19</v>
      </c>
      <c r="E150" s="7" t="s">
        <v>11</v>
      </c>
    </row>
    <row r="151" spans="1:5" s="8" customFormat="1" x14ac:dyDescent="0.3">
      <c r="A151" s="19">
        <v>181700</v>
      </c>
      <c r="B151" s="7" t="s">
        <v>132</v>
      </c>
      <c r="C151" s="7" t="s">
        <v>146</v>
      </c>
      <c r="D151" s="7" t="s">
        <v>7</v>
      </c>
      <c r="E151" s="7" t="s">
        <v>11</v>
      </c>
    </row>
    <row r="152" spans="1:5" s="8" customFormat="1" x14ac:dyDescent="0.3">
      <c r="A152" s="19">
        <v>181710</v>
      </c>
      <c r="B152" s="7" t="s">
        <v>132</v>
      </c>
      <c r="C152" s="7" t="s">
        <v>146</v>
      </c>
      <c r="D152" s="7" t="s">
        <v>147</v>
      </c>
      <c r="E152" s="7" t="s">
        <v>11</v>
      </c>
    </row>
    <row r="153" spans="1:5" s="8" customFormat="1" x14ac:dyDescent="0.3">
      <c r="A153" s="19">
        <v>181799</v>
      </c>
      <c r="B153" s="7" t="s">
        <v>132</v>
      </c>
      <c r="C153" s="7" t="s">
        <v>146</v>
      </c>
      <c r="D153" s="7" t="s">
        <v>19</v>
      </c>
      <c r="E153" s="7" t="s">
        <v>11</v>
      </c>
    </row>
    <row r="154" spans="1:5" s="8" customFormat="1" x14ac:dyDescent="0.3">
      <c r="A154" s="19">
        <v>181800</v>
      </c>
      <c r="B154" s="7" t="s">
        <v>132</v>
      </c>
      <c r="C154" s="7" t="s">
        <v>148</v>
      </c>
      <c r="D154" s="7" t="s">
        <v>7</v>
      </c>
      <c r="E154" s="7" t="s">
        <v>8</v>
      </c>
    </row>
    <row r="155" spans="1:5" s="8" customFormat="1" x14ac:dyDescent="0.3">
      <c r="A155" s="19">
        <v>181810</v>
      </c>
      <c r="B155" s="7" t="s">
        <v>132</v>
      </c>
      <c r="C155" s="7" t="s">
        <v>148</v>
      </c>
      <c r="D155" s="7" t="s">
        <v>149</v>
      </c>
      <c r="E155" s="7" t="s">
        <v>8</v>
      </c>
    </row>
    <row r="156" spans="1:5" s="8" customFormat="1" x14ac:dyDescent="0.3">
      <c r="A156" s="19">
        <v>181811</v>
      </c>
      <c r="B156" s="7" t="s">
        <v>132</v>
      </c>
      <c r="C156" s="7" t="s">
        <v>148</v>
      </c>
      <c r="D156" s="7" t="s">
        <v>150</v>
      </c>
      <c r="E156" s="7" t="s">
        <v>8</v>
      </c>
    </row>
    <row r="157" spans="1:5" s="8" customFormat="1" x14ac:dyDescent="0.3">
      <c r="A157" s="19">
        <v>181812</v>
      </c>
      <c r="B157" s="7" t="s">
        <v>132</v>
      </c>
      <c r="C157" s="7" t="s">
        <v>148</v>
      </c>
      <c r="D157" s="7" t="s">
        <v>151</v>
      </c>
      <c r="E157" s="7" t="s">
        <v>8</v>
      </c>
    </row>
    <row r="158" spans="1:5" s="8" customFormat="1" x14ac:dyDescent="0.3">
      <c r="A158" s="6">
        <v>181899</v>
      </c>
      <c r="B158" s="7" t="s">
        <v>132</v>
      </c>
      <c r="C158" s="7" t="s">
        <v>148</v>
      </c>
      <c r="D158" s="7" t="s">
        <v>19</v>
      </c>
      <c r="E158" s="7" t="s">
        <v>8</v>
      </c>
    </row>
    <row r="159" spans="1:5" s="8" customFormat="1" x14ac:dyDescent="0.3">
      <c r="A159" s="6">
        <v>181900</v>
      </c>
      <c r="B159" s="7" t="s">
        <v>132</v>
      </c>
      <c r="C159" s="7" t="s">
        <v>147</v>
      </c>
      <c r="D159" s="7" t="s">
        <v>7</v>
      </c>
      <c r="E159" s="7" t="s">
        <v>11</v>
      </c>
    </row>
    <row r="160" spans="1:5" s="8" customFormat="1" x14ac:dyDescent="0.3">
      <c r="A160" s="19">
        <v>181910</v>
      </c>
      <c r="B160" s="7" t="s">
        <v>132</v>
      </c>
      <c r="C160" s="7" t="s">
        <v>147</v>
      </c>
      <c r="D160" s="7" t="s">
        <v>152</v>
      </c>
      <c r="E160" s="7" t="s">
        <v>11</v>
      </c>
    </row>
    <row r="161" spans="1:5" s="8" customFormat="1" x14ac:dyDescent="0.3">
      <c r="A161" s="19">
        <v>181911</v>
      </c>
      <c r="B161" s="7" t="s">
        <v>132</v>
      </c>
      <c r="C161" s="7" t="s">
        <v>147</v>
      </c>
      <c r="D161" s="7" t="s">
        <v>153</v>
      </c>
      <c r="E161" s="7" t="s">
        <v>11</v>
      </c>
    </row>
    <row r="162" spans="1:5" s="8" customFormat="1" x14ac:dyDescent="0.3">
      <c r="A162" s="19">
        <v>181999</v>
      </c>
      <c r="B162" s="7" t="s">
        <v>132</v>
      </c>
      <c r="C162" s="7" t="s">
        <v>147</v>
      </c>
      <c r="D162" s="7" t="s">
        <v>19</v>
      </c>
      <c r="E162" s="7" t="s">
        <v>11</v>
      </c>
    </row>
    <row r="163" spans="1:5" s="8" customFormat="1" x14ac:dyDescent="0.3">
      <c r="A163" s="19">
        <v>182000</v>
      </c>
      <c r="B163" s="7" t="s">
        <v>132</v>
      </c>
      <c r="C163" s="7" t="s">
        <v>154</v>
      </c>
      <c r="D163" s="7" t="s">
        <v>7</v>
      </c>
      <c r="E163" s="7" t="s">
        <v>8</v>
      </c>
    </row>
    <row r="164" spans="1:5" s="8" customFormat="1" x14ac:dyDescent="0.3">
      <c r="A164" s="19">
        <v>182010</v>
      </c>
      <c r="B164" s="7" t="s">
        <v>132</v>
      </c>
      <c r="C164" s="7" t="s">
        <v>154</v>
      </c>
      <c r="D164" s="7" t="s">
        <v>155</v>
      </c>
      <c r="E164" s="7" t="s">
        <v>156</v>
      </c>
    </row>
    <row r="165" spans="1:5" s="8" customFormat="1" x14ac:dyDescent="0.3">
      <c r="A165" s="19">
        <v>182011</v>
      </c>
      <c r="B165" s="7" t="s">
        <v>132</v>
      </c>
      <c r="C165" s="7" t="s">
        <v>154</v>
      </c>
      <c r="D165" s="7" t="s">
        <v>157</v>
      </c>
      <c r="E165" s="7" t="s">
        <v>158</v>
      </c>
    </row>
    <row r="166" spans="1:5" s="8" customFormat="1" x14ac:dyDescent="0.3">
      <c r="A166" s="19">
        <v>182012</v>
      </c>
      <c r="B166" s="7" t="s">
        <v>132</v>
      </c>
      <c r="C166" s="7" t="s">
        <v>154</v>
      </c>
      <c r="D166" s="7" t="s">
        <v>159</v>
      </c>
      <c r="E166" s="7" t="s">
        <v>11</v>
      </c>
    </row>
    <row r="167" spans="1:5" s="8" customFormat="1" x14ac:dyDescent="0.3">
      <c r="A167" s="19">
        <v>182020</v>
      </c>
      <c r="B167" s="7" t="s">
        <v>132</v>
      </c>
      <c r="C167" s="7" t="s">
        <v>154</v>
      </c>
      <c r="D167" s="7" t="s">
        <v>160</v>
      </c>
      <c r="E167" s="7" t="s">
        <v>11</v>
      </c>
    </row>
    <row r="168" spans="1:5" s="8" customFormat="1" x14ac:dyDescent="0.3">
      <c r="A168" s="19">
        <v>182013</v>
      </c>
      <c r="B168" s="7" t="s">
        <v>132</v>
      </c>
      <c r="C168" s="7" t="s">
        <v>154</v>
      </c>
      <c r="D168" s="7" t="s">
        <v>161</v>
      </c>
      <c r="E168" s="7" t="s">
        <v>11</v>
      </c>
    </row>
    <row r="169" spans="1:5" s="8" customFormat="1" ht="39.6" x14ac:dyDescent="0.3">
      <c r="A169" s="19">
        <v>182014</v>
      </c>
      <c r="B169" s="7" t="s">
        <v>132</v>
      </c>
      <c r="C169" s="7" t="s">
        <v>154</v>
      </c>
      <c r="D169" s="7" t="s">
        <v>162</v>
      </c>
      <c r="E169" s="7" t="s">
        <v>163</v>
      </c>
    </row>
    <row r="170" spans="1:5" s="8" customFormat="1" x14ac:dyDescent="0.3">
      <c r="A170" s="19">
        <v>182015</v>
      </c>
      <c r="B170" s="7" t="s">
        <v>132</v>
      </c>
      <c r="C170" s="7" t="s">
        <v>154</v>
      </c>
      <c r="D170" s="7" t="s">
        <v>164</v>
      </c>
      <c r="E170" s="7" t="s">
        <v>11</v>
      </c>
    </row>
    <row r="171" spans="1:5" s="8" customFormat="1" x14ac:dyDescent="0.3">
      <c r="A171" s="19">
        <v>182099</v>
      </c>
      <c r="B171" s="7" t="s">
        <v>132</v>
      </c>
      <c r="C171" s="7" t="s">
        <v>154</v>
      </c>
      <c r="D171" s="7" t="s">
        <v>19</v>
      </c>
      <c r="E171" s="7" t="s">
        <v>8</v>
      </c>
    </row>
    <row r="172" spans="1:5" s="8" customFormat="1" x14ac:dyDescent="0.3">
      <c r="A172" s="19">
        <v>182030</v>
      </c>
      <c r="B172" s="7" t="s">
        <v>132</v>
      </c>
      <c r="C172" s="7" t="s">
        <v>165</v>
      </c>
      <c r="D172" s="7" t="s">
        <v>7</v>
      </c>
      <c r="E172" s="7" t="s">
        <v>8</v>
      </c>
    </row>
    <row r="173" spans="1:5" s="8" customFormat="1" x14ac:dyDescent="0.3">
      <c r="A173" s="19">
        <v>182100</v>
      </c>
      <c r="B173" s="7" t="s">
        <v>132</v>
      </c>
      <c r="C173" s="7" t="s">
        <v>166</v>
      </c>
      <c r="D173" s="7" t="s">
        <v>7</v>
      </c>
      <c r="E173" s="7" t="s">
        <v>11</v>
      </c>
    </row>
    <row r="174" spans="1:5" s="8" customFormat="1" x14ac:dyDescent="0.3">
      <c r="A174" s="19">
        <v>189999</v>
      </c>
      <c r="B174" s="7" t="s">
        <v>132</v>
      </c>
      <c r="C174" s="7" t="s">
        <v>19</v>
      </c>
      <c r="D174" s="7" t="s">
        <v>7</v>
      </c>
      <c r="E174" s="7" t="s">
        <v>8</v>
      </c>
    </row>
    <row r="175" spans="1:5" s="8" customFormat="1" x14ac:dyDescent="0.3">
      <c r="A175" s="19"/>
      <c r="B175" s="7"/>
      <c r="C175" s="7" t="s">
        <v>7</v>
      </c>
      <c r="D175" s="7" t="s">
        <v>7</v>
      </c>
      <c r="E175" s="7"/>
    </row>
    <row r="176" spans="1:5" s="8" customFormat="1" x14ac:dyDescent="0.3">
      <c r="A176" s="19">
        <v>190000</v>
      </c>
      <c r="B176" s="7" t="s">
        <v>167</v>
      </c>
      <c r="C176" s="7" t="s">
        <v>7</v>
      </c>
      <c r="D176" s="7" t="s">
        <v>7</v>
      </c>
      <c r="E176" s="7" t="s">
        <v>8</v>
      </c>
    </row>
    <row r="177" spans="1:5" s="8" customFormat="1" x14ac:dyDescent="0.3">
      <c r="A177" s="6">
        <v>191000</v>
      </c>
      <c r="B177" s="7" t="s">
        <v>167</v>
      </c>
      <c r="C177" s="7" t="s">
        <v>168</v>
      </c>
      <c r="D177" s="7" t="s">
        <v>7</v>
      </c>
      <c r="E177" s="7" t="s">
        <v>8</v>
      </c>
    </row>
    <row r="178" spans="1:5" s="8" customFormat="1" x14ac:dyDescent="0.3">
      <c r="A178" s="19">
        <v>191010</v>
      </c>
      <c r="B178" s="7" t="s">
        <v>167</v>
      </c>
      <c r="C178" s="7" t="s">
        <v>168</v>
      </c>
      <c r="D178" s="7" t="s">
        <v>169</v>
      </c>
      <c r="E178" s="7" t="s">
        <v>11</v>
      </c>
    </row>
    <row r="179" spans="1:5" s="8" customFormat="1" x14ac:dyDescent="0.3">
      <c r="A179" s="19">
        <v>191011</v>
      </c>
      <c r="B179" s="7" t="s">
        <v>167</v>
      </c>
      <c r="C179" s="7" t="s">
        <v>168</v>
      </c>
      <c r="D179" s="7" t="s">
        <v>170</v>
      </c>
      <c r="E179" s="7" t="s">
        <v>11</v>
      </c>
    </row>
    <row r="180" spans="1:5" s="8" customFormat="1" x14ac:dyDescent="0.3">
      <c r="A180" s="19">
        <v>191099</v>
      </c>
      <c r="B180" s="7" t="s">
        <v>167</v>
      </c>
      <c r="C180" s="7" t="s">
        <v>168</v>
      </c>
      <c r="D180" s="7" t="s">
        <v>19</v>
      </c>
      <c r="E180" s="7" t="s">
        <v>8</v>
      </c>
    </row>
    <row r="181" spans="1:5" s="8" customFormat="1" x14ac:dyDescent="0.3">
      <c r="A181" s="19">
        <v>191100</v>
      </c>
      <c r="B181" s="7" t="s">
        <v>167</v>
      </c>
      <c r="C181" s="7" t="s">
        <v>171</v>
      </c>
      <c r="D181" s="7" t="s">
        <v>7</v>
      </c>
      <c r="E181" s="7" t="s">
        <v>11</v>
      </c>
    </row>
    <row r="182" spans="1:5" s="8" customFormat="1" x14ac:dyDescent="0.3">
      <c r="A182" s="19">
        <v>191200</v>
      </c>
      <c r="B182" s="7" t="s">
        <v>167</v>
      </c>
      <c r="C182" s="7" t="s">
        <v>172</v>
      </c>
      <c r="D182" s="7" t="s">
        <v>7</v>
      </c>
      <c r="E182" s="7" t="s">
        <v>11</v>
      </c>
    </row>
    <row r="183" spans="1:5" s="8" customFormat="1" x14ac:dyDescent="0.3">
      <c r="A183" s="19">
        <v>191300</v>
      </c>
      <c r="B183" s="7" t="s">
        <v>167</v>
      </c>
      <c r="C183" s="7" t="s">
        <v>173</v>
      </c>
      <c r="D183" s="7" t="s">
        <v>7</v>
      </c>
      <c r="E183" s="7" t="s">
        <v>11</v>
      </c>
    </row>
    <row r="184" spans="1:5" s="8" customFormat="1" x14ac:dyDescent="0.3">
      <c r="A184" s="19">
        <v>191400</v>
      </c>
      <c r="B184" s="7" t="s">
        <v>167</v>
      </c>
      <c r="C184" s="7" t="s">
        <v>174</v>
      </c>
      <c r="D184" s="7" t="s">
        <v>7</v>
      </c>
      <c r="E184" s="7" t="s">
        <v>8</v>
      </c>
    </row>
    <row r="185" spans="1:5" s="8" customFormat="1" x14ac:dyDescent="0.3">
      <c r="A185" s="19">
        <v>191410</v>
      </c>
      <c r="B185" s="7" t="s">
        <v>167</v>
      </c>
      <c r="C185" s="7" t="s">
        <v>174</v>
      </c>
      <c r="D185" s="7" t="s">
        <v>175</v>
      </c>
      <c r="E185" s="7" t="s">
        <v>21</v>
      </c>
    </row>
    <row r="186" spans="1:5" s="8" customFormat="1" x14ac:dyDescent="0.3">
      <c r="A186" s="6">
        <v>191411</v>
      </c>
      <c r="B186" s="7" t="s">
        <v>167</v>
      </c>
      <c r="C186" s="7" t="s">
        <v>174</v>
      </c>
      <c r="D186" s="7" t="s">
        <v>176</v>
      </c>
      <c r="E186" s="7" t="s">
        <v>11</v>
      </c>
    </row>
    <row r="187" spans="1:5" s="8" customFormat="1" x14ac:dyDescent="0.3">
      <c r="A187" s="6">
        <v>191499</v>
      </c>
      <c r="B187" s="7" t="s">
        <v>167</v>
      </c>
      <c r="C187" s="7" t="s">
        <v>174</v>
      </c>
      <c r="D187" s="7" t="s">
        <v>19</v>
      </c>
      <c r="E187" s="7" t="s">
        <v>177</v>
      </c>
    </row>
    <row r="188" spans="1:5" s="8" customFormat="1" x14ac:dyDescent="0.3">
      <c r="A188" s="21">
        <v>191500</v>
      </c>
      <c r="B188" s="7" t="s">
        <v>167</v>
      </c>
      <c r="C188" s="7" t="s">
        <v>178</v>
      </c>
      <c r="D188" s="7" t="s">
        <v>7</v>
      </c>
      <c r="E188" s="7" t="s">
        <v>11</v>
      </c>
    </row>
    <row r="189" spans="1:5" s="8" customFormat="1" x14ac:dyDescent="0.3">
      <c r="A189" s="21">
        <v>192400</v>
      </c>
      <c r="B189" s="7" t="s">
        <v>167</v>
      </c>
      <c r="C189" s="7" t="s">
        <v>179</v>
      </c>
      <c r="D189" s="7"/>
      <c r="E189" s="7" t="s">
        <v>11</v>
      </c>
    </row>
    <row r="190" spans="1:5" s="8" customFormat="1" x14ac:dyDescent="0.3">
      <c r="A190" s="21">
        <v>191510</v>
      </c>
      <c r="B190" s="7" t="s">
        <v>167</v>
      </c>
      <c r="C190" s="7" t="s">
        <v>180</v>
      </c>
      <c r="D190" s="7" t="s">
        <v>7</v>
      </c>
      <c r="E190" s="7" t="s">
        <v>181</v>
      </c>
    </row>
    <row r="191" spans="1:5" s="8" customFormat="1" x14ac:dyDescent="0.3">
      <c r="A191" s="21">
        <v>191600</v>
      </c>
      <c r="B191" s="7" t="s">
        <v>167</v>
      </c>
      <c r="C191" s="7" t="s">
        <v>182</v>
      </c>
      <c r="D191" s="7" t="s">
        <v>7</v>
      </c>
      <c r="E191" s="7" t="s">
        <v>11</v>
      </c>
    </row>
    <row r="192" spans="1:5" s="8" customFormat="1" x14ac:dyDescent="0.3">
      <c r="A192" s="21">
        <v>191700</v>
      </c>
      <c r="B192" s="7" t="s">
        <v>167</v>
      </c>
      <c r="C192" s="7" t="s">
        <v>183</v>
      </c>
      <c r="D192" s="7" t="s">
        <v>7</v>
      </c>
      <c r="E192" s="7" t="s">
        <v>11</v>
      </c>
    </row>
    <row r="193" spans="1:5" s="8" customFormat="1" x14ac:dyDescent="0.3">
      <c r="A193" s="21">
        <v>191800</v>
      </c>
      <c r="B193" s="7" t="s">
        <v>167</v>
      </c>
      <c r="C193" s="7" t="s">
        <v>184</v>
      </c>
      <c r="D193" s="7" t="s">
        <v>7</v>
      </c>
      <c r="E193" s="7" t="s">
        <v>11</v>
      </c>
    </row>
    <row r="194" spans="1:5" s="8" customFormat="1" x14ac:dyDescent="0.3">
      <c r="A194" s="21">
        <v>191900</v>
      </c>
      <c r="B194" s="7" t="s">
        <v>167</v>
      </c>
      <c r="C194" s="7" t="s">
        <v>185</v>
      </c>
      <c r="D194" s="7" t="s">
        <v>7</v>
      </c>
      <c r="E194" s="7" t="s">
        <v>186</v>
      </c>
    </row>
    <row r="195" spans="1:5" s="8" customFormat="1" x14ac:dyDescent="0.3">
      <c r="A195" s="21">
        <v>192000</v>
      </c>
      <c r="B195" s="7" t="s">
        <v>167</v>
      </c>
      <c r="C195" s="7" t="s">
        <v>187</v>
      </c>
      <c r="D195" s="7" t="s">
        <v>7</v>
      </c>
      <c r="E195" s="7" t="s">
        <v>11</v>
      </c>
    </row>
    <row r="196" spans="1:5" s="8" customFormat="1" x14ac:dyDescent="0.3">
      <c r="A196" s="21">
        <v>192100</v>
      </c>
      <c r="B196" s="7" t="s">
        <v>167</v>
      </c>
      <c r="C196" s="7" t="s">
        <v>188</v>
      </c>
      <c r="D196" s="7" t="s">
        <v>7</v>
      </c>
      <c r="E196" s="7" t="s">
        <v>11</v>
      </c>
    </row>
    <row r="197" spans="1:5" s="8" customFormat="1" x14ac:dyDescent="0.3">
      <c r="A197" s="21">
        <v>192110</v>
      </c>
      <c r="B197" s="7" t="s">
        <v>167</v>
      </c>
      <c r="C197" s="7" t="s">
        <v>189</v>
      </c>
      <c r="D197" s="7" t="s">
        <v>7</v>
      </c>
      <c r="E197" s="7" t="s">
        <v>11</v>
      </c>
    </row>
    <row r="198" spans="1:5" s="8" customFormat="1" x14ac:dyDescent="0.3">
      <c r="A198" s="21">
        <v>192200</v>
      </c>
      <c r="B198" s="7" t="s">
        <v>167</v>
      </c>
      <c r="C198" s="7" t="s">
        <v>190</v>
      </c>
      <c r="D198" s="7" t="s">
        <v>7</v>
      </c>
      <c r="E198" s="7" t="s">
        <v>8</v>
      </c>
    </row>
    <row r="199" spans="1:5" s="8" customFormat="1" x14ac:dyDescent="0.3">
      <c r="A199" s="21">
        <v>192210</v>
      </c>
      <c r="B199" s="7" t="s">
        <v>167</v>
      </c>
      <c r="C199" s="7" t="s">
        <v>190</v>
      </c>
      <c r="D199" s="7" t="s">
        <v>191</v>
      </c>
      <c r="E199" s="7" t="s">
        <v>11</v>
      </c>
    </row>
    <row r="200" spans="1:5" s="8" customFormat="1" ht="26.4" x14ac:dyDescent="0.3">
      <c r="A200" s="21">
        <v>192211</v>
      </c>
      <c r="B200" s="7" t="s">
        <v>167</v>
      </c>
      <c r="C200" s="7" t="s">
        <v>190</v>
      </c>
      <c r="D200" s="7" t="s">
        <v>192</v>
      </c>
      <c r="E200" s="7" t="s">
        <v>193</v>
      </c>
    </row>
    <row r="201" spans="1:5" s="8" customFormat="1" x14ac:dyDescent="0.3">
      <c r="A201" s="21">
        <v>192212</v>
      </c>
      <c r="B201" s="7" t="s">
        <v>167</v>
      </c>
      <c r="C201" s="7" t="s">
        <v>190</v>
      </c>
      <c r="D201" s="7" t="s">
        <v>61</v>
      </c>
      <c r="E201" s="7" t="s">
        <v>194</v>
      </c>
    </row>
    <row r="202" spans="1:5" s="8" customFormat="1" x14ac:dyDescent="0.3">
      <c r="A202" s="21">
        <v>192213</v>
      </c>
      <c r="B202" s="7" t="s">
        <v>167</v>
      </c>
      <c r="C202" s="7" t="s">
        <v>190</v>
      </c>
      <c r="D202" s="7" t="s">
        <v>195</v>
      </c>
      <c r="E202" s="7" t="s">
        <v>11</v>
      </c>
    </row>
    <row r="203" spans="1:5" s="8" customFormat="1" x14ac:dyDescent="0.3">
      <c r="A203" s="21">
        <v>192214</v>
      </c>
      <c r="B203" s="7" t="s">
        <v>167</v>
      </c>
      <c r="C203" s="7" t="s">
        <v>190</v>
      </c>
      <c r="D203" s="7" t="s">
        <v>196</v>
      </c>
      <c r="E203" s="7" t="s">
        <v>11</v>
      </c>
    </row>
    <row r="204" spans="1:5" s="8" customFormat="1" x14ac:dyDescent="0.3">
      <c r="A204" s="21">
        <v>192299</v>
      </c>
      <c r="B204" s="7" t="s">
        <v>167</v>
      </c>
      <c r="C204" s="7" t="s">
        <v>190</v>
      </c>
      <c r="D204" s="7" t="s">
        <v>19</v>
      </c>
      <c r="E204" s="7" t="s">
        <v>8</v>
      </c>
    </row>
    <row r="205" spans="1:5" s="8" customFormat="1" x14ac:dyDescent="0.3">
      <c r="A205" s="21">
        <v>192300</v>
      </c>
      <c r="B205" s="7" t="s">
        <v>167</v>
      </c>
      <c r="C205" s="7" t="s">
        <v>197</v>
      </c>
      <c r="D205" s="7" t="s">
        <v>7</v>
      </c>
      <c r="E205" s="7" t="s">
        <v>11</v>
      </c>
    </row>
    <row r="206" spans="1:5" s="8" customFormat="1" x14ac:dyDescent="0.3">
      <c r="A206" s="21">
        <v>199999</v>
      </c>
      <c r="B206" s="7" t="s">
        <v>167</v>
      </c>
      <c r="C206" s="7" t="s">
        <v>19</v>
      </c>
      <c r="D206" s="7" t="s">
        <v>7</v>
      </c>
      <c r="E206" s="7" t="s">
        <v>8</v>
      </c>
    </row>
    <row r="207" spans="1:5" s="8" customFormat="1" x14ac:dyDescent="0.3">
      <c r="A207" s="21"/>
      <c r="B207" s="7"/>
      <c r="C207" s="7" t="s">
        <v>7</v>
      </c>
      <c r="D207" s="7" t="s">
        <v>7</v>
      </c>
      <c r="E207" s="7"/>
    </row>
    <row r="208" spans="1:5" s="8" customFormat="1" x14ac:dyDescent="0.3">
      <c r="A208" s="21">
        <v>200000</v>
      </c>
      <c r="B208" s="7" t="s">
        <v>198</v>
      </c>
      <c r="C208" s="7" t="s">
        <v>7</v>
      </c>
      <c r="D208" s="7" t="s">
        <v>7</v>
      </c>
      <c r="E208" s="7" t="s">
        <v>11</v>
      </c>
    </row>
    <row r="209" spans="1:5" s="8" customFormat="1" x14ac:dyDescent="0.3">
      <c r="A209" s="21">
        <v>201000</v>
      </c>
      <c r="B209" s="7" t="s">
        <v>198</v>
      </c>
      <c r="C209" s="7" t="s">
        <v>199</v>
      </c>
      <c r="D209" s="7" t="s">
        <v>7</v>
      </c>
      <c r="E209" s="7" t="s">
        <v>11</v>
      </c>
    </row>
    <row r="210" spans="1:5" s="8" customFormat="1" x14ac:dyDescent="0.3">
      <c r="A210" s="6">
        <v>201100</v>
      </c>
      <c r="B210" s="7" t="s">
        <v>198</v>
      </c>
      <c r="C210" s="7" t="s">
        <v>200</v>
      </c>
      <c r="D210" s="7" t="s">
        <v>7</v>
      </c>
      <c r="E210" s="7" t="s">
        <v>11</v>
      </c>
    </row>
    <row r="211" spans="1:5" s="8" customFormat="1" x14ac:dyDescent="0.3">
      <c r="A211" s="6">
        <v>201200</v>
      </c>
      <c r="B211" s="7" t="s">
        <v>198</v>
      </c>
      <c r="C211" s="7" t="s">
        <v>201</v>
      </c>
      <c r="D211" s="7" t="s">
        <v>7</v>
      </c>
      <c r="E211" s="7" t="s">
        <v>11</v>
      </c>
    </row>
    <row r="212" spans="1:5" s="8" customFormat="1" x14ac:dyDescent="0.3">
      <c r="A212" s="22">
        <v>201300</v>
      </c>
      <c r="B212" s="7" t="s">
        <v>198</v>
      </c>
      <c r="C212" s="7" t="s">
        <v>202</v>
      </c>
      <c r="D212" s="7" t="s">
        <v>7</v>
      </c>
      <c r="E212" s="7" t="s">
        <v>11</v>
      </c>
    </row>
    <row r="213" spans="1:5" s="8" customFormat="1" x14ac:dyDescent="0.3">
      <c r="A213" s="22">
        <v>201400</v>
      </c>
      <c r="B213" s="7" t="s">
        <v>198</v>
      </c>
      <c r="C213" s="7" t="s">
        <v>203</v>
      </c>
      <c r="D213" s="7" t="s">
        <v>7</v>
      </c>
      <c r="E213" s="7" t="s">
        <v>11</v>
      </c>
    </row>
    <row r="214" spans="1:5" s="8" customFormat="1" x14ac:dyDescent="0.3">
      <c r="A214" s="6">
        <v>201450</v>
      </c>
      <c r="B214" s="7" t="s">
        <v>198</v>
      </c>
      <c r="C214" s="7" t="s">
        <v>204</v>
      </c>
      <c r="D214" s="7" t="s">
        <v>7</v>
      </c>
      <c r="E214" s="23" t="s">
        <v>11</v>
      </c>
    </row>
    <row r="215" spans="1:5" s="8" customFormat="1" x14ac:dyDescent="0.3">
      <c r="A215" s="22">
        <v>201510</v>
      </c>
      <c r="B215" s="7" t="s">
        <v>198</v>
      </c>
      <c r="C215" s="7" t="s">
        <v>204</v>
      </c>
      <c r="D215" s="7" t="s">
        <v>205</v>
      </c>
      <c r="E215" s="7" t="s">
        <v>11</v>
      </c>
    </row>
    <row r="216" spans="1:5" s="8" customFormat="1" x14ac:dyDescent="0.3">
      <c r="A216" s="22">
        <v>201500</v>
      </c>
      <c r="B216" s="7" t="s">
        <v>198</v>
      </c>
      <c r="C216" s="7" t="s">
        <v>204</v>
      </c>
      <c r="D216" s="7" t="s">
        <v>206</v>
      </c>
      <c r="E216" s="7" t="s">
        <v>11</v>
      </c>
    </row>
    <row r="217" spans="1:5" s="8" customFormat="1" x14ac:dyDescent="0.3">
      <c r="A217" s="22">
        <v>201511</v>
      </c>
      <c r="B217" s="7" t="s">
        <v>198</v>
      </c>
      <c r="C217" s="7" t="s">
        <v>204</v>
      </c>
      <c r="D217" s="7" t="s">
        <v>207</v>
      </c>
      <c r="E217" s="7" t="s">
        <v>208</v>
      </c>
    </row>
    <row r="218" spans="1:5" s="8" customFormat="1" x14ac:dyDescent="0.3">
      <c r="A218" s="22">
        <v>201599</v>
      </c>
      <c r="B218" s="7" t="s">
        <v>198</v>
      </c>
      <c r="C218" s="7" t="s">
        <v>204</v>
      </c>
      <c r="D218" s="7" t="s">
        <v>19</v>
      </c>
      <c r="E218" s="7" t="s">
        <v>11</v>
      </c>
    </row>
    <row r="219" spans="1:5" s="8" customFormat="1" x14ac:dyDescent="0.3">
      <c r="A219" s="19">
        <v>201600</v>
      </c>
      <c r="B219" s="7" t="s">
        <v>198</v>
      </c>
      <c r="C219" s="7" t="s">
        <v>209</v>
      </c>
      <c r="D219" s="7" t="s">
        <v>7</v>
      </c>
      <c r="E219" s="7" t="s">
        <v>11</v>
      </c>
    </row>
    <row r="220" spans="1:5" s="8" customFormat="1" x14ac:dyDescent="0.3">
      <c r="A220" s="19">
        <v>201700</v>
      </c>
      <c r="B220" s="7" t="s">
        <v>198</v>
      </c>
      <c r="C220" s="7" t="s">
        <v>210</v>
      </c>
      <c r="D220" s="7" t="s">
        <v>7</v>
      </c>
      <c r="E220" s="7" t="s">
        <v>11</v>
      </c>
    </row>
    <row r="221" spans="1:5" s="8" customFormat="1" x14ac:dyDescent="0.3">
      <c r="A221" s="19">
        <v>201710</v>
      </c>
      <c r="B221" s="7" t="s">
        <v>198</v>
      </c>
      <c r="C221" s="7" t="s">
        <v>210</v>
      </c>
      <c r="D221" s="7" t="s">
        <v>211</v>
      </c>
      <c r="E221" s="7" t="s">
        <v>11</v>
      </c>
    </row>
    <row r="222" spans="1:5" s="8" customFormat="1" x14ac:dyDescent="0.3">
      <c r="A222" s="19">
        <v>201711</v>
      </c>
      <c r="B222" s="7" t="s">
        <v>198</v>
      </c>
      <c r="C222" s="7" t="s">
        <v>210</v>
      </c>
      <c r="D222" s="7" t="s">
        <v>212</v>
      </c>
      <c r="E222" s="7" t="s">
        <v>11</v>
      </c>
    </row>
    <row r="223" spans="1:5" s="8" customFormat="1" x14ac:dyDescent="0.3">
      <c r="A223" s="19">
        <v>201799</v>
      </c>
      <c r="B223" s="7" t="s">
        <v>198</v>
      </c>
      <c r="C223" s="7" t="s">
        <v>210</v>
      </c>
      <c r="D223" s="7" t="s">
        <v>19</v>
      </c>
      <c r="E223" s="7" t="s">
        <v>11</v>
      </c>
    </row>
    <row r="224" spans="1:5" s="8" customFormat="1" x14ac:dyDescent="0.3">
      <c r="A224" s="6">
        <v>201800</v>
      </c>
      <c r="B224" s="7" t="s">
        <v>198</v>
      </c>
      <c r="C224" s="7" t="s">
        <v>213</v>
      </c>
      <c r="D224" s="7" t="s">
        <v>7</v>
      </c>
      <c r="E224" s="7" t="s">
        <v>11</v>
      </c>
    </row>
    <row r="225" spans="1:5" s="8" customFormat="1" x14ac:dyDescent="0.3">
      <c r="A225" s="6">
        <v>201820</v>
      </c>
      <c r="B225" s="7" t="s">
        <v>198</v>
      </c>
      <c r="C225" s="7" t="s">
        <v>213</v>
      </c>
      <c r="D225" s="7" t="s">
        <v>106</v>
      </c>
      <c r="E225" s="7" t="s">
        <v>11</v>
      </c>
    </row>
    <row r="226" spans="1:5" s="8" customFormat="1" x14ac:dyDescent="0.3">
      <c r="A226" s="6">
        <v>201821</v>
      </c>
      <c r="B226" s="7" t="s">
        <v>198</v>
      </c>
      <c r="C226" s="7" t="s">
        <v>213</v>
      </c>
      <c r="D226" s="7" t="s">
        <v>214</v>
      </c>
      <c r="E226" s="7" t="s">
        <v>11</v>
      </c>
    </row>
    <row r="227" spans="1:5" s="8" customFormat="1" x14ac:dyDescent="0.3">
      <c r="A227" s="6">
        <v>201899</v>
      </c>
      <c r="B227" s="7" t="s">
        <v>198</v>
      </c>
      <c r="C227" s="24" t="s">
        <v>213</v>
      </c>
      <c r="D227" s="24" t="s">
        <v>19</v>
      </c>
      <c r="E227" s="7" t="s">
        <v>11</v>
      </c>
    </row>
    <row r="228" spans="1:5" s="8" customFormat="1" x14ac:dyDescent="0.3">
      <c r="A228" s="6">
        <v>201801</v>
      </c>
      <c r="B228" s="7" t="s">
        <v>198</v>
      </c>
      <c r="C228" s="24" t="s">
        <v>215</v>
      </c>
      <c r="D228" s="24" t="s">
        <v>7</v>
      </c>
      <c r="E228" s="7" t="s">
        <v>11</v>
      </c>
    </row>
    <row r="229" spans="1:5" s="8" customFormat="1" x14ac:dyDescent="0.3">
      <c r="A229" s="6">
        <v>201810</v>
      </c>
      <c r="B229" s="7" t="s">
        <v>198</v>
      </c>
      <c r="C229" s="24" t="s">
        <v>216</v>
      </c>
      <c r="D229" s="24" t="s">
        <v>7</v>
      </c>
      <c r="E229" s="7" t="s">
        <v>11</v>
      </c>
    </row>
    <row r="230" spans="1:5" s="8" customFormat="1" x14ac:dyDescent="0.3">
      <c r="A230" s="6">
        <v>201830</v>
      </c>
      <c r="B230" s="7" t="s">
        <v>198</v>
      </c>
      <c r="C230" s="24" t="s">
        <v>217</v>
      </c>
      <c r="D230" s="24" t="s">
        <v>7</v>
      </c>
      <c r="E230" s="7" t="s">
        <v>218</v>
      </c>
    </row>
    <row r="231" spans="1:5" s="8" customFormat="1" x14ac:dyDescent="0.3">
      <c r="A231" s="6">
        <v>201900</v>
      </c>
      <c r="B231" s="7" t="s">
        <v>198</v>
      </c>
      <c r="C231" s="24" t="s">
        <v>219</v>
      </c>
      <c r="D231" s="24" t="s">
        <v>7</v>
      </c>
      <c r="E231" s="7" t="s">
        <v>11</v>
      </c>
    </row>
    <row r="232" spans="1:5" s="8" customFormat="1" x14ac:dyDescent="0.3">
      <c r="A232" s="6">
        <v>202000</v>
      </c>
      <c r="B232" s="7" t="s">
        <v>198</v>
      </c>
      <c r="C232" s="24" t="s">
        <v>220</v>
      </c>
      <c r="D232" s="24" t="s">
        <v>7</v>
      </c>
      <c r="E232" s="7" t="s">
        <v>11</v>
      </c>
    </row>
    <row r="233" spans="1:5" s="8" customFormat="1" x14ac:dyDescent="0.3">
      <c r="A233" s="6">
        <v>202100</v>
      </c>
      <c r="B233" s="7" t="s">
        <v>198</v>
      </c>
      <c r="C233" s="24" t="s">
        <v>221</v>
      </c>
      <c r="D233" s="24" t="s">
        <v>7</v>
      </c>
      <c r="E233" s="7" t="s">
        <v>222</v>
      </c>
    </row>
    <row r="234" spans="1:5" s="8" customFormat="1" x14ac:dyDescent="0.3">
      <c r="A234" s="6">
        <v>209999</v>
      </c>
      <c r="B234" s="7" t="s">
        <v>198</v>
      </c>
      <c r="C234" s="7" t="s">
        <v>19</v>
      </c>
      <c r="D234" s="7" t="s">
        <v>7</v>
      </c>
      <c r="E234" s="7" t="s">
        <v>11</v>
      </c>
    </row>
    <row r="235" spans="1:5" s="8" customFormat="1" x14ac:dyDescent="0.3">
      <c r="A235" s="6"/>
      <c r="B235" s="7"/>
      <c r="C235" s="24" t="s">
        <v>7</v>
      </c>
      <c r="D235" s="24" t="s">
        <v>7</v>
      </c>
      <c r="E235" s="7"/>
    </row>
    <row r="236" spans="1:5" s="8" customFormat="1" x14ac:dyDescent="0.3">
      <c r="A236" s="6">
        <v>210000</v>
      </c>
      <c r="B236" s="7" t="s">
        <v>223</v>
      </c>
      <c r="C236" s="7" t="s">
        <v>7</v>
      </c>
      <c r="D236" s="7" t="s">
        <v>7</v>
      </c>
      <c r="E236" s="7" t="s">
        <v>37</v>
      </c>
    </row>
    <row r="237" spans="1:5" s="8" customFormat="1" x14ac:dyDescent="0.3">
      <c r="A237" s="6">
        <v>211000</v>
      </c>
      <c r="B237" s="7" t="s">
        <v>223</v>
      </c>
      <c r="C237" s="24" t="s">
        <v>224</v>
      </c>
      <c r="D237" s="24" t="s">
        <v>7</v>
      </c>
      <c r="E237" s="7" t="s">
        <v>21</v>
      </c>
    </row>
    <row r="238" spans="1:5" s="8" customFormat="1" x14ac:dyDescent="0.3">
      <c r="A238" s="6">
        <v>211100</v>
      </c>
      <c r="B238" s="7" t="s">
        <v>223</v>
      </c>
      <c r="C238" s="24" t="s">
        <v>225</v>
      </c>
      <c r="D238" s="24" t="s">
        <v>7</v>
      </c>
      <c r="E238" s="7" t="s">
        <v>21</v>
      </c>
    </row>
    <row r="239" spans="1:5" s="8" customFormat="1" x14ac:dyDescent="0.3">
      <c r="A239" s="6">
        <v>171112</v>
      </c>
      <c r="B239" s="7" t="s">
        <v>223</v>
      </c>
      <c r="C239" s="24" t="s">
        <v>226</v>
      </c>
      <c r="D239" s="24" t="s">
        <v>7</v>
      </c>
      <c r="E239" s="7" t="s">
        <v>37</v>
      </c>
    </row>
    <row r="240" spans="1:5" s="8" customFormat="1" x14ac:dyDescent="0.3">
      <c r="A240" s="6">
        <v>211200</v>
      </c>
      <c r="B240" s="7" t="s">
        <v>223</v>
      </c>
      <c r="C240" s="24" t="s">
        <v>227</v>
      </c>
      <c r="D240" s="24" t="s">
        <v>7</v>
      </c>
      <c r="E240" s="7" t="s">
        <v>37</v>
      </c>
    </row>
    <row r="241" spans="1:5" s="8" customFormat="1" x14ac:dyDescent="0.3">
      <c r="A241" s="6">
        <v>211210</v>
      </c>
      <c r="B241" s="7" t="s">
        <v>223</v>
      </c>
      <c r="C241" s="7" t="s">
        <v>228</v>
      </c>
      <c r="D241" s="7" t="s">
        <v>7</v>
      </c>
      <c r="E241" s="7" t="s">
        <v>21</v>
      </c>
    </row>
    <row r="242" spans="1:5" s="8" customFormat="1" x14ac:dyDescent="0.3">
      <c r="A242" s="6">
        <v>219999</v>
      </c>
      <c r="B242" s="7" t="s">
        <v>223</v>
      </c>
      <c r="C242" s="7" t="s">
        <v>19</v>
      </c>
      <c r="D242" s="7" t="s">
        <v>7</v>
      </c>
      <c r="E242" s="7" t="s">
        <v>37</v>
      </c>
    </row>
    <row r="243" spans="1:5" s="8" customFormat="1" x14ac:dyDescent="0.3">
      <c r="A243" s="25"/>
      <c r="B243" s="7"/>
      <c r="C243" s="7" t="s">
        <v>7</v>
      </c>
      <c r="D243" s="7" t="s">
        <v>7</v>
      </c>
      <c r="E243" s="7"/>
    </row>
    <row r="244" spans="1:5" s="8" customFormat="1" x14ac:dyDescent="0.3">
      <c r="A244" s="25">
        <v>220000</v>
      </c>
      <c r="B244" s="7" t="s">
        <v>229</v>
      </c>
      <c r="C244" s="20" t="s">
        <v>7</v>
      </c>
      <c r="D244" s="7" t="s">
        <v>7</v>
      </c>
      <c r="E244" s="7" t="s">
        <v>8</v>
      </c>
    </row>
    <row r="245" spans="1:5" s="8" customFormat="1" ht="26.4" x14ac:dyDescent="0.3">
      <c r="A245" s="25">
        <v>221100</v>
      </c>
      <c r="B245" s="7" t="s">
        <v>229</v>
      </c>
      <c r="C245" s="7" t="s">
        <v>62</v>
      </c>
      <c r="D245" s="7" t="s">
        <v>7</v>
      </c>
      <c r="E245" s="7" t="s">
        <v>230</v>
      </c>
    </row>
    <row r="246" spans="1:5" s="8" customFormat="1" ht="26.4" x14ac:dyDescent="0.3">
      <c r="A246" s="25">
        <v>221000</v>
      </c>
      <c r="B246" s="20" t="s">
        <v>229</v>
      </c>
      <c r="C246" s="20" t="s">
        <v>37</v>
      </c>
      <c r="D246" s="20" t="s">
        <v>7</v>
      </c>
      <c r="E246" s="20" t="s">
        <v>231</v>
      </c>
    </row>
    <row r="247" spans="1:5" s="8" customFormat="1" x14ac:dyDescent="0.3">
      <c r="A247" s="25">
        <v>221300</v>
      </c>
      <c r="B247" s="20" t="s">
        <v>229</v>
      </c>
      <c r="C247" s="20" t="s">
        <v>208</v>
      </c>
      <c r="D247" s="20"/>
      <c r="E247" s="20" t="s">
        <v>11</v>
      </c>
    </row>
    <row r="248" spans="1:5" s="8" customFormat="1" x14ac:dyDescent="0.3">
      <c r="A248" s="25">
        <v>229999</v>
      </c>
      <c r="B248" s="7" t="s">
        <v>229</v>
      </c>
      <c r="C248" s="7" t="s">
        <v>19</v>
      </c>
      <c r="D248" s="7" t="s">
        <v>7</v>
      </c>
      <c r="E248" s="7" t="s">
        <v>8</v>
      </c>
    </row>
    <row r="249" spans="1:5" s="8" customFormat="1" x14ac:dyDescent="0.3">
      <c r="A249" s="25"/>
      <c r="B249" s="7"/>
      <c r="C249" s="7" t="s">
        <v>7</v>
      </c>
      <c r="D249" s="7" t="s">
        <v>7</v>
      </c>
      <c r="E249" s="7"/>
    </row>
    <row r="250" spans="1:5" s="8" customFormat="1" x14ac:dyDescent="0.3">
      <c r="A250" s="6">
        <v>310000</v>
      </c>
      <c r="B250" s="7" t="s">
        <v>232</v>
      </c>
      <c r="C250" s="7" t="s">
        <v>7</v>
      </c>
      <c r="D250" s="7" t="s">
        <v>7</v>
      </c>
      <c r="E250" s="7" t="s">
        <v>8</v>
      </c>
    </row>
    <row r="251" spans="1:5" s="8" customFormat="1" x14ac:dyDescent="0.3">
      <c r="A251" s="25">
        <v>310100</v>
      </c>
      <c r="B251" s="7" t="s">
        <v>232</v>
      </c>
      <c r="C251" s="7" t="s">
        <v>233</v>
      </c>
      <c r="D251" s="7" t="s">
        <v>7</v>
      </c>
      <c r="E251" s="7" t="s">
        <v>11</v>
      </c>
    </row>
    <row r="252" spans="1:5" s="8" customFormat="1" x14ac:dyDescent="0.3">
      <c r="A252" s="25">
        <v>311000</v>
      </c>
      <c r="B252" s="7" t="s">
        <v>232</v>
      </c>
      <c r="C252" s="7" t="s">
        <v>157</v>
      </c>
      <c r="D252" s="7" t="s">
        <v>7</v>
      </c>
      <c r="E252" s="7" t="s">
        <v>37</v>
      </c>
    </row>
    <row r="253" spans="1:5" s="8" customFormat="1" x14ac:dyDescent="0.3">
      <c r="A253" s="25">
        <v>311100</v>
      </c>
      <c r="B253" s="7" t="s">
        <v>232</v>
      </c>
      <c r="C253" s="7" t="s">
        <v>234</v>
      </c>
      <c r="D253" s="7" t="s">
        <v>7</v>
      </c>
      <c r="E253" s="7" t="s">
        <v>11</v>
      </c>
    </row>
    <row r="254" spans="1:5" s="8" customFormat="1" x14ac:dyDescent="0.3">
      <c r="A254" s="25">
        <v>311200</v>
      </c>
      <c r="B254" s="7" t="s">
        <v>232</v>
      </c>
      <c r="C254" s="7" t="s">
        <v>235</v>
      </c>
      <c r="D254" s="7" t="s">
        <v>7</v>
      </c>
      <c r="E254" s="7" t="s">
        <v>8</v>
      </c>
    </row>
    <row r="255" spans="1:5" s="8" customFormat="1" x14ac:dyDescent="0.3">
      <c r="A255" s="6">
        <v>311300</v>
      </c>
      <c r="B255" s="7" t="s">
        <v>232</v>
      </c>
      <c r="C255" s="7" t="s">
        <v>61</v>
      </c>
      <c r="D255" s="7" t="s">
        <v>7</v>
      </c>
      <c r="E255" s="7" t="s">
        <v>21</v>
      </c>
    </row>
    <row r="256" spans="1:5" s="8" customFormat="1" x14ac:dyDescent="0.3">
      <c r="A256" s="6">
        <v>311400</v>
      </c>
      <c r="B256" s="7" t="s">
        <v>232</v>
      </c>
      <c r="C256" s="7" t="s">
        <v>236</v>
      </c>
      <c r="D256" s="7" t="s">
        <v>7</v>
      </c>
      <c r="E256" s="7" t="s">
        <v>11</v>
      </c>
    </row>
    <row r="257" spans="1:5" s="8" customFormat="1" x14ac:dyDescent="0.3">
      <c r="A257" s="26">
        <v>311410</v>
      </c>
      <c r="B257" s="7" t="s">
        <v>232</v>
      </c>
      <c r="C257" s="7" t="s">
        <v>237</v>
      </c>
      <c r="D257" s="7" t="s">
        <v>7</v>
      </c>
      <c r="E257" s="7" t="s">
        <v>11</v>
      </c>
    </row>
    <row r="258" spans="1:5" s="8" customFormat="1" x14ac:dyDescent="0.3">
      <c r="A258" s="26">
        <v>311500</v>
      </c>
      <c r="B258" s="7" t="s">
        <v>232</v>
      </c>
      <c r="C258" s="7" t="s">
        <v>238</v>
      </c>
      <c r="D258" s="7" t="s">
        <v>7</v>
      </c>
      <c r="E258" s="7" t="s">
        <v>11</v>
      </c>
    </row>
    <row r="259" spans="1:5" s="8" customFormat="1" x14ac:dyDescent="0.3">
      <c r="A259" s="26">
        <v>151510</v>
      </c>
      <c r="B259" s="7" t="s">
        <v>232</v>
      </c>
      <c r="C259" s="7" t="s">
        <v>239</v>
      </c>
      <c r="D259" s="7" t="s">
        <v>7</v>
      </c>
      <c r="E259" s="7" t="s">
        <v>11</v>
      </c>
    </row>
    <row r="260" spans="1:5" s="8" customFormat="1" x14ac:dyDescent="0.3">
      <c r="A260" s="26">
        <v>151513</v>
      </c>
      <c r="B260" s="7" t="s">
        <v>232</v>
      </c>
      <c r="C260" s="7" t="s">
        <v>239</v>
      </c>
      <c r="D260" s="7" t="s">
        <v>240</v>
      </c>
      <c r="E260" s="7" t="s">
        <v>11</v>
      </c>
    </row>
    <row r="261" spans="1:5" s="8" customFormat="1" x14ac:dyDescent="0.3">
      <c r="A261" s="26">
        <v>151514</v>
      </c>
      <c r="B261" s="7" t="s">
        <v>232</v>
      </c>
      <c r="C261" s="7" t="s">
        <v>239</v>
      </c>
      <c r="D261" s="7" t="s">
        <v>241</v>
      </c>
      <c r="E261" s="7" t="s">
        <v>11</v>
      </c>
    </row>
    <row r="262" spans="1:5" s="8" customFormat="1" x14ac:dyDescent="0.3">
      <c r="A262" s="26">
        <v>151515</v>
      </c>
      <c r="B262" s="7" t="s">
        <v>232</v>
      </c>
      <c r="C262" s="7" t="s">
        <v>239</v>
      </c>
      <c r="D262" s="7" t="s">
        <v>19</v>
      </c>
      <c r="E262" s="7" t="s">
        <v>11</v>
      </c>
    </row>
    <row r="263" spans="1:5" s="8" customFormat="1" x14ac:dyDescent="0.3">
      <c r="A263" s="26">
        <v>311600</v>
      </c>
      <c r="B263" s="7" t="s">
        <v>232</v>
      </c>
      <c r="C263" s="7" t="s">
        <v>208</v>
      </c>
      <c r="D263" s="7" t="s">
        <v>7</v>
      </c>
      <c r="E263" s="7" t="s">
        <v>11</v>
      </c>
    </row>
    <row r="264" spans="1:5" s="8" customFormat="1" x14ac:dyDescent="0.3">
      <c r="A264" s="26">
        <v>151511</v>
      </c>
      <c r="B264" s="7" t="s">
        <v>232</v>
      </c>
      <c r="C264" s="7" t="s">
        <v>242</v>
      </c>
      <c r="D264" s="7" t="s">
        <v>7</v>
      </c>
      <c r="E264" s="7" t="s">
        <v>11</v>
      </c>
    </row>
    <row r="265" spans="1:5" s="8" customFormat="1" x14ac:dyDescent="0.3">
      <c r="A265" s="26">
        <v>319999</v>
      </c>
      <c r="B265" s="7" t="s">
        <v>232</v>
      </c>
      <c r="C265" s="7" t="s">
        <v>19</v>
      </c>
      <c r="D265" s="7" t="s">
        <v>7</v>
      </c>
      <c r="E265" s="7" t="s">
        <v>8</v>
      </c>
    </row>
    <row r="266" spans="1:5" s="8" customFormat="1" x14ac:dyDescent="0.3">
      <c r="A266" s="26"/>
      <c r="B266" s="7"/>
      <c r="C266" s="7" t="s">
        <v>7</v>
      </c>
      <c r="D266" s="7" t="s">
        <v>7</v>
      </c>
      <c r="E266" s="7"/>
    </row>
    <row r="267" spans="1:5" s="8" customFormat="1" x14ac:dyDescent="0.3">
      <c r="A267" s="26">
        <v>230000</v>
      </c>
      <c r="B267" s="7" t="s">
        <v>243</v>
      </c>
      <c r="C267" s="7" t="s">
        <v>7</v>
      </c>
      <c r="D267" s="7" t="s">
        <v>7</v>
      </c>
      <c r="E267" s="7" t="s">
        <v>37</v>
      </c>
    </row>
    <row r="268" spans="1:5" s="8" customFormat="1" x14ac:dyDescent="0.3">
      <c r="A268" s="26">
        <v>231000</v>
      </c>
      <c r="B268" s="7" t="s">
        <v>243</v>
      </c>
      <c r="C268" s="7" t="s">
        <v>244</v>
      </c>
      <c r="D268" s="7" t="s">
        <v>7</v>
      </c>
      <c r="E268" s="7" t="s">
        <v>37</v>
      </c>
    </row>
    <row r="269" spans="1:5" s="8" customFormat="1" x14ac:dyDescent="0.3">
      <c r="A269" s="6">
        <v>231100</v>
      </c>
      <c r="B269" s="7" t="s">
        <v>243</v>
      </c>
      <c r="C269" s="7" t="s">
        <v>245</v>
      </c>
      <c r="D269" s="7" t="s">
        <v>7</v>
      </c>
      <c r="E269" s="7" t="s">
        <v>37</v>
      </c>
    </row>
    <row r="270" spans="1:5" s="8" customFormat="1" x14ac:dyDescent="0.3">
      <c r="A270" s="19">
        <v>231200</v>
      </c>
      <c r="B270" s="7" t="s">
        <v>243</v>
      </c>
      <c r="C270" s="7" t="s">
        <v>246</v>
      </c>
      <c r="D270" s="7" t="s">
        <v>7</v>
      </c>
      <c r="E270" s="7" t="s">
        <v>37</v>
      </c>
    </row>
    <row r="271" spans="1:5" s="8" customFormat="1" x14ac:dyDescent="0.3">
      <c r="A271" s="6">
        <v>231210</v>
      </c>
      <c r="B271" s="7" t="s">
        <v>243</v>
      </c>
      <c r="C271" s="27" t="s">
        <v>247</v>
      </c>
      <c r="D271" s="7" t="s">
        <v>7</v>
      </c>
      <c r="E271" s="7" t="s">
        <v>37</v>
      </c>
    </row>
    <row r="272" spans="1:5" s="8" customFormat="1" x14ac:dyDescent="0.3">
      <c r="A272" s="6">
        <v>231220</v>
      </c>
      <c r="B272" s="7" t="s">
        <v>243</v>
      </c>
      <c r="C272" s="27" t="s">
        <v>248</v>
      </c>
      <c r="D272" s="7" t="s">
        <v>7</v>
      </c>
      <c r="E272" s="7" t="s">
        <v>37</v>
      </c>
    </row>
    <row r="273" spans="1:5" s="8" customFormat="1" x14ac:dyDescent="0.3">
      <c r="A273" s="6">
        <v>231300</v>
      </c>
      <c r="B273" s="7" t="s">
        <v>243</v>
      </c>
      <c r="C273" s="27" t="s">
        <v>229</v>
      </c>
      <c r="D273" s="7" t="s">
        <v>7</v>
      </c>
      <c r="E273" s="7" t="s">
        <v>37</v>
      </c>
    </row>
    <row r="274" spans="1:5" s="8" customFormat="1" x14ac:dyDescent="0.3">
      <c r="A274" s="6">
        <v>231500</v>
      </c>
      <c r="B274" s="7" t="s">
        <v>243</v>
      </c>
      <c r="C274" s="27" t="s">
        <v>249</v>
      </c>
      <c r="D274" s="7" t="s">
        <v>7</v>
      </c>
      <c r="E274" s="7" t="s">
        <v>37</v>
      </c>
    </row>
    <row r="275" spans="1:5" s="8" customFormat="1" x14ac:dyDescent="0.3">
      <c r="A275" s="6">
        <v>351300</v>
      </c>
      <c r="B275" s="7" t="s">
        <v>243</v>
      </c>
      <c r="C275" s="27" t="s">
        <v>250</v>
      </c>
      <c r="D275" s="7" t="s">
        <v>7</v>
      </c>
      <c r="E275" s="7" t="s">
        <v>37</v>
      </c>
    </row>
    <row r="276" spans="1:5" s="8" customFormat="1" x14ac:dyDescent="0.3">
      <c r="A276" s="6">
        <v>231600</v>
      </c>
      <c r="B276" s="7" t="s">
        <v>243</v>
      </c>
      <c r="C276" s="27" t="s">
        <v>41</v>
      </c>
      <c r="D276" s="7" t="s">
        <v>7</v>
      </c>
      <c r="E276" s="7" t="s">
        <v>37</v>
      </c>
    </row>
    <row r="277" spans="1:5" s="8" customFormat="1" x14ac:dyDescent="0.3">
      <c r="A277" s="6">
        <v>231700</v>
      </c>
      <c r="B277" s="7" t="s">
        <v>243</v>
      </c>
      <c r="C277" s="7" t="s">
        <v>251</v>
      </c>
      <c r="D277" s="7" t="s">
        <v>7</v>
      </c>
      <c r="E277" s="7" t="s">
        <v>252</v>
      </c>
    </row>
    <row r="278" spans="1:5" s="8" customFormat="1" x14ac:dyDescent="0.3">
      <c r="A278" s="6">
        <v>231400</v>
      </c>
      <c r="B278" s="28" t="s">
        <v>243</v>
      </c>
      <c r="C278" s="7" t="s">
        <v>146</v>
      </c>
      <c r="D278" s="7" t="s">
        <v>7</v>
      </c>
      <c r="E278" s="7" t="s">
        <v>37</v>
      </c>
    </row>
    <row r="279" spans="1:5" s="8" customFormat="1" x14ac:dyDescent="0.3">
      <c r="A279" s="29">
        <v>239999</v>
      </c>
      <c r="B279" s="28" t="s">
        <v>243</v>
      </c>
      <c r="C279" s="28" t="s">
        <v>19</v>
      </c>
      <c r="D279" s="28" t="s">
        <v>7</v>
      </c>
      <c r="E279" s="7" t="s">
        <v>37</v>
      </c>
    </row>
    <row r="280" spans="1:5" s="8" customFormat="1" x14ac:dyDescent="0.3">
      <c r="A280" s="29"/>
      <c r="B280" s="7"/>
      <c r="C280" s="7" t="s">
        <v>7</v>
      </c>
      <c r="D280" s="7" t="s">
        <v>7</v>
      </c>
      <c r="E280" s="7"/>
    </row>
    <row r="281" spans="1:5" s="8" customFormat="1" x14ac:dyDescent="0.3">
      <c r="A281" s="29">
        <v>240000</v>
      </c>
      <c r="B281" s="7" t="s">
        <v>253</v>
      </c>
      <c r="C281" s="7" t="s">
        <v>7</v>
      </c>
      <c r="D281" s="7" t="s">
        <v>7</v>
      </c>
      <c r="E281" s="7" t="s">
        <v>254</v>
      </c>
    </row>
    <row r="282" spans="1:5" s="8" customFormat="1" x14ac:dyDescent="0.3">
      <c r="A282" s="29">
        <v>241000</v>
      </c>
      <c r="B282" s="7" t="s">
        <v>253</v>
      </c>
      <c r="C282" s="7" t="s">
        <v>255</v>
      </c>
      <c r="D282" s="7" t="s">
        <v>7</v>
      </c>
      <c r="E282" s="7" t="s">
        <v>37</v>
      </c>
    </row>
    <row r="283" spans="1:5" s="8" customFormat="1" x14ac:dyDescent="0.3">
      <c r="A283" s="29">
        <v>241100</v>
      </c>
      <c r="B283" s="7" t="s">
        <v>253</v>
      </c>
      <c r="C283" s="7" t="s">
        <v>256</v>
      </c>
      <c r="D283" s="7" t="s">
        <v>7</v>
      </c>
      <c r="E283" s="7" t="s">
        <v>37</v>
      </c>
    </row>
    <row r="284" spans="1:5" s="8" customFormat="1" x14ac:dyDescent="0.3">
      <c r="A284" s="29">
        <v>241300</v>
      </c>
      <c r="B284" s="7" t="s">
        <v>253</v>
      </c>
      <c r="C284" s="7" t="s">
        <v>257</v>
      </c>
      <c r="D284" s="7" t="s">
        <v>7</v>
      </c>
      <c r="E284" s="7" t="s">
        <v>37</v>
      </c>
    </row>
    <row r="285" spans="1:5" s="8" customFormat="1" x14ac:dyDescent="0.3">
      <c r="A285" s="29">
        <v>241400</v>
      </c>
      <c r="B285" s="7" t="s">
        <v>253</v>
      </c>
      <c r="C285" s="7" t="s">
        <v>258</v>
      </c>
      <c r="D285" s="7" t="s">
        <v>7</v>
      </c>
      <c r="E285" s="7" t="s">
        <v>37</v>
      </c>
    </row>
    <row r="286" spans="1:5" s="8" customFormat="1" x14ac:dyDescent="0.3">
      <c r="A286" s="29">
        <v>241500</v>
      </c>
      <c r="B286" s="7" t="s">
        <v>253</v>
      </c>
      <c r="C286" s="7" t="s">
        <v>259</v>
      </c>
      <c r="D286" s="7" t="s">
        <v>7</v>
      </c>
      <c r="E286" s="7" t="s">
        <v>8</v>
      </c>
    </row>
    <row r="287" spans="1:5" s="8" customFormat="1" x14ac:dyDescent="0.3">
      <c r="A287" s="29">
        <v>241511</v>
      </c>
      <c r="B287" s="7" t="s">
        <v>253</v>
      </c>
      <c r="C287" s="7" t="s">
        <v>259</v>
      </c>
      <c r="D287" s="7" t="s">
        <v>31</v>
      </c>
      <c r="E287" s="7" t="s">
        <v>11</v>
      </c>
    </row>
    <row r="288" spans="1:5" s="8" customFormat="1" x14ac:dyDescent="0.3">
      <c r="A288" s="6">
        <v>241510</v>
      </c>
      <c r="B288" s="7" t="s">
        <v>253</v>
      </c>
      <c r="C288" s="7" t="s">
        <v>259</v>
      </c>
      <c r="D288" s="7" t="s">
        <v>260</v>
      </c>
      <c r="E288" s="7" t="s">
        <v>37</v>
      </c>
    </row>
    <row r="289" spans="1:5" s="8" customFormat="1" x14ac:dyDescent="0.3">
      <c r="A289" s="29">
        <v>241599</v>
      </c>
      <c r="B289" s="7" t="s">
        <v>253</v>
      </c>
      <c r="C289" s="7" t="s">
        <v>259</v>
      </c>
      <c r="D289" s="7" t="s">
        <v>19</v>
      </c>
      <c r="E289" s="7" t="s">
        <v>37</v>
      </c>
    </row>
    <row r="290" spans="1:5" s="8" customFormat="1" x14ac:dyDescent="0.3">
      <c r="A290" s="29">
        <v>241210</v>
      </c>
      <c r="B290" s="7" t="s">
        <v>253</v>
      </c>
      <c r="C290" s="7" t="s">
        <v>261</v>
      </c>
      <c r="D290" s="7" t="s">
        <v>7</v>
      </c>
      <c r="E290" s="7" t="s">
        <v>11</v>
      </c>
    </row>
    <row r="291" spans="1:5" s="8" customFormat="1" x14ac:dyDescent="0.3">
      <c r="A291" s="29">
        <v>241600</v>
      </c>
      <c r="B291" s="7" t="s">
        <v>253</v>
      </c>
      <c r="C291" s="7" t="s">
        <v>262</v>
      </c>
      <c r="D291" s="7" t="s">
        <v>7</v>
      </c>
      <c r="E291" s="7" t="s">
        <v>37</v>
      </c>
    </row>
    <row r="292" spans="1:5" s="8" customFormat="1" x14ac:dyDescent="0.3">
      <c r="A292" s="29">
        <v>241211</v>
      </c>
      <c r="B292" s="7" t="s">
        <v>253</v>
      </c>
      <c r="C292" s="7" t="s">
        <v>263</v>
      </c>
      <c r="D292" s="7" t="s">
        <v>7</v>
      </c>
      <c r="E292" s="7" t="s">
        <v>11</v>
      </c>
    </row>
    <row r="293" spans="1:5" s="8" customFormat="1" x14ac:dyDescent="0.3">
      <c r="A293" s="29">
        <v>241212</v>
      </c>
      <c r="B293" s="7" t="s">
        <v>253</v>
      </c>
      <c r="C293" s="7" t="s">
        <v>264</v>
      </c>
      <c r="D293" s="7" t="s">
        <v>7</v>
      </c>
      <c r="E293" s="7" t="s">
        <v>11</v>
      </c>
    </row>
    <row r="294" spans="1:5" s="8" customFormat="1" x14ac:dyDescent="0.3">
      <c r="A294" s="29">
        <v>249999</v>
      </c>
      <c r="B294" s="7" t="s">
        <v>253</v>
      </c>
      <c r="C294" s="7" t="s">
        <v>19</v>
      </c>
      <c r="D294" s="7" t="s">
        <v>7</v>
      </c>
      <c r="E294" s="7" t="s">
        <v>8</v>
      </c>
    </row>
    <row r="295" spans="1:5" s="8" customFormat="1" x14ac:dyDescent="0.3">
      <c r="A295" s="6"/>
      <c r="B295" s="7"/>
      <c r="C295" s="7" t="s">
        <v>7</v>
      </c>
      <c r="D295" s="7" t="s">
        <v>7</v>
      </c>
      <c r="E295" s="7"/>
    </row>
    <row r="296" spans="1:5" s="8" customFormat="1" x14ac:dyDescent="0.3">
      <c r="A296" s="19">
        <v>250000</v>
      </c>
      <c r="B296" s="7" t="s">
        <v>265</v>
      </c>
      <c r="C296" s="7" t="s">
        <v>7</v>
      </c>
      <c r="D296" s="7" t="s">
        <v>7</v>
      </c>
      <c r="E296" s="7" t="s">
        <v>11</v>
      </c>
    </row>
    <row r="297" spans="1:5" s="8" customFormat="1" x14ac:dyDescent="0.3">
      <c r="A297" s="6">
        <v>151710</v>
      </c>
      <c r="B297" s="7" t="s">
        <v>265</v>
      </c>
      <c r="C297" s="7" t="s">
        <v>266</v>
      </c>
      <c r="D297" s="7" t="s">
        <v>7</v>
      </c>
      <c r="E297" s="7" t="s">
        <v>11</v>
      </c>
    </row>
    <row r="298" spans="1:5" s="8" customFormat="1" x14ac:dyDescent="0.3">
      <c r="A298" s="6">
        <v>250005</v>
      </c>
      <c r="B298" s="7" t="s">
        <v>265</v>
      </c>
      <c r="C298" s="7" t="s">
        <v>267</v>
      </c>
      <c r="D298" s="7" t="s">
        <v>7</v>
      </c>
      <c r="E298" s="7" t="s">
        <v>11</v>
      </c>
    </row>
    <row r="299" spans="1:5" s="8" customFormat="1" x14ac:dyDescent="0.3">
      <c r="A299" s="6">
        <v>250010</v>
      </c>
      <c r="B299" s="7" t="s">
        <v>265</v>
      </c>
      <c r="C299" s="7" t="s">
        <v>268</v>
      </c>
      <c r="D299" s="7" t="s">
        <v>7</v>
      </c>
      <c r="E299" s="7" t="s">
        <v>11</v>
      </c>
    </row>
    <row r="300" spans="1:5" s="8" customFormat="1" x14ac:dyDescent="0.3">
      <c r="A300" s="6">
        <v>151711</v>
      </c>
      <c r="B300" s="7" t="s">
        <v>265</v>
      </c>
      <c r="C300" s="7" t="s">
        <v>269</v>
      </c>
      <c r="D300" s="7" t="s">
        <v>7</v>
      </c>
      <c r="E300" s="7" t="s">
        <v>11</v>
      </c>
    </row>
    <row r="301" spans="1:5" s="8" customFormat="1" x14ac:dyDescent="0.3">
      <c r="A301" s="30">
        <v>251100</v>
      </c>
      <c r="B301" s="7" t="s">
        <v>265</v>
      </c>
      <c r="C301" s="7" t="s">
        <v>270</v>
      </c>
      <c r="D301" s="7" t="s">
        <v>7</v>
      </c>
      <c r="E301" s="7" t="s">
        <v>11</v>
      </c>
    </row>
    <row r="302" spans="1:5" s="8" customFormat="1" x14ac:dyDescent="0.3">
      <c r="A302" s="6">
        <v>259999</v>
      </c>
      <c r="B302" s="7" t="s">
        <v>265</v>
      </c>
      <c r="C302" s="31" t="s">
        <v>19</v>
      </c>
      <c r="D302" s="7" t="s">
        <v>7</v>
      </c>
      <c r="E302" s="7" t="s">
        <v>11</v>
      </c>
    </row>
    <row r="303" spans="1:5" s="8" customFormat="1" x14ac:dyDescent="0.3">
      <c r="A303" s="30"/>
      <c r="B303" s="7"/>
      <c r="C303" s="7" t="s">
        <v>7</v>
      </c>
      <c r="D303" s="7" t="s">
        <v>7</v>
      </c>
      <c r="E303" s="7"/>
    </row>
    <row r="304" spans="1:5" s="8" customFormat="1" x14ac:dyDescent="0.3">
      <c r="A304" s="30">
        <v>260000</v>
      </c>
      <c r="B304" s="7" t="s">
        <v>271</v>
      </c>
      <c r="C304" s="7" t="s">
        <v>7</v>
      </c>
      <c r="D304" s="7" t="s">
        <v>7</v>
      </c>
      <c r="E304" s="7" t="s">
        <v>11</v>
      </c>
    </row>
    <row r="305" spans="1:5" s="8" customFormat="1" x14ac:dyDescent="0.3">
      <c r="A305" s="6">
        <v>261000</v>
      </c>
      <c r="B305" s="7" t="s">
        <v>271</v>
      </c>
      <c r="C305" s="7" t="s">
        <v>272</v>
      </c>
      <c r="D305" s="7" t="s">
        <v>7</v>
      </c>
      <c r="E305" s="7" t="s">
        <v>11</v>
      </c>
    </row>
    <row r="306" spans="1:5" s="8" customFormat="1" x14ac:dyDescent="0.3">
      <c r="A306" s="6">
        <v>261100</v>
      </c>
      <c r="B306" s="7" t="s">
        <v>271</v>
      </c>
      <c r="C306" s="7" t="s">
        <v>273</v>
      </c>
      <c r="D306" s="7" t="s">
        <v>7</v>
      </c>
      <c r="E306" s="7" t="s">
        <v>11</v>
      </c>
    </row>
    <row r="307" spans="1:5" s="8" customFormat="1" x14ac:dyDescent="0.3">
      <c r="A307" s="6">
        <v>261200</v>
      </c>
      <c r="B307" s="7" t="s">
        <v>271</v>
      </c>
      <c r="C307" s="7" t="s">
        <v>274</v>
      </c>
      <c r="D307" s="7" t="s">
        <v>7</v>
      </c>
      <c r="E307" s="7" t="s">
        <v>11</v>
      </c>
    </row>
    <row r="308" spans="1:5" s="8" customFormat="1" x14ac:dyDescent="0.3">
      <c r="A308" s="30">
        <v>261300</v>
      </c>
      <c r="B308" s="7" t="s">
        <v>271</v>
      </c>
      <c r="C308" s="7" t="s">
        <v>275</v>
      </c>
      <c r="D308" s="7" t="s">
        <v>7</v>
      </c>
      <c r="E308" s="7" t="s">
        <v>11</v>
      </c>
    </row>
    <row r="309" spans="1:5" s="8" customFormat="1" x14ac:dyDescent="0.3">
      <c r="A309" s="6">
        <v>261400</v>
      </c>
      <c r="B309" s="7" t="s">
        <v>271</v>
      </c>
      <c r="C309" s="7" t="s">
        <v>276</v>
      </c>
      <c r="D309" s="7" t="s">
        <v>7</v>
      </c>
      <c r="E309" s="7" t="s">
        <v>11</v>
      </c>
    </row>
    <row r="310" spans="1:5" s="8" customFormat="1" x14ac:dyDescent="0.3">
      <c r="A310" s="30">
        <v>261410</v>
      </c>
      <c r="B310" s="7" t="s">
        <v>271</v>
      </c>
      <c r="C310" s="7" t="s">
        <v>276</v>
      </c>
      <c r="D310" s="7" t="s">
        <v>199</v>
      </c>
      <c r="E310" s="7" t="s">
        <v>11</v>
      </c>
    </row>
    <row r="311" spans="1:5" s="8" customFormat="1" x14ac:dyDescent="0.3">
      <c r="A311" s="30">
        <v>261411</v>
      </c>
      <c r="B311" s="7" t="s">
        <v>271</v>
      </c>
      <c r="C311" s="7" t="s">
        <v>276</v>
      </c>
      <c r="D311" s="7" t="s">
        <v>277</v>
      </c>
      <c r="E311" s="7" t="s">
        <v>11</v>
      </c>
    </row>
    <row r="312" spans="1:5" s="8" customFormat="1" x14ac:dyDescent="0.3">
      <c r="A312" s="30">
        <v>261412</v>
      </c>
      <c r="B312" s="7" t="s">
        <v>271</v>
      </c>
      <c r="C312" s="7" t="s">
        <v>276</v>
      </c>
      <c r="D312" s="31" t="s">
        <v>278</v>
      </c>
      <c r="E312" s="7" t="s">
        <v>11</v>
      </c>
    </row>
    <row r="313" spans="1:5" s="8" customFormat="1" x14ac:dyDescent="0.3">
      <c r="A313" s="30">
        <v>261413</v>
      </c>
      <c r="B313" s="7" t="s">
        <v>271</v>
      </c>
      <c r="C313" s="7" t="s">
        <v>276</v>
      </c>
      <c r="D313" s="7" t="s">
        <v>279</v>
      </c>
      <c r="E313" s="7" t="s">
        <v>280</v>
      </c>
    </row>
    <row r="314" spans="1:5" s="8" customFormat="1" x14ac:dyDescent="0.3">
      <c r="A314" s="30">
        <v>261416</v>
      </c>
      <c r="B314" s="7" t="s">
        <v>271</v>
      </c>
      <c r="C314" s="7" t="s">
        <v>276</v>
      </c>
      <c r="D314" s="7" t="s">
        <v>281</v>
      </c>
      <c r="E314" s="7" t="s">
        <v>11</v>
      </c>
    </row>
    <row r="315" spans="1:5" s="8" customFormat="1" x14ac:dyDescent="0.3">
      <c r="A315" s="30">
        <v>261414</v>
      </c>
      <c r="B315" s="7" t="s">
        <v>271</v>
      </c>
      <c r="C315" s="7" t="s">
        <v>276</v>
      </c>
      <c r="D315" s="7" t="s">
        <v>282</v>
      </c>
      <c r="E315" s="7" t="s">
        <v>11</v>
      </c>
    </row>
    <row r="316" spans="1:5" s="8" customFormat="1" x14ac:dyDescent="0.3">
      <c r="A316" s="30">
        <v>261415</v>
      </c>
      <c r="B316" s="7" t="s">
        <v>271</v>
      </c>
      <c r="C316" s="7" t="s">
        <v>276</v>
      </c>
      <c r="D316" s="7" t="s">
        <v>283</v>
      </c>
      <c r="E316" s="7" t="s">
        <v>11</v>
      </c>
    </row>
    <row r="317" spans="1:5" s="8" customFormat="1" x14ac:dyDescent="0.3">
      <c r="A317" s="6">
        <v>261499</v>
      </c>
      <c r="B317" s="7" t="s">
        <v>271</v>
      </c>
      <c r="C317" s="7" t="s">
        <v>276</v>
      </c>
      <c r="D317" s="7" t="s">
        <v>19</v>
      </c>
      <c r="E317" s="7" t="s">
        <v>11</v>
      </c>
    </row>
    <row r="318" spans="1:5" s="8" customFormat="1" x14ac:dyDescent="0.3">
      <c r="A318" s="13">
        <v>261500</v>
      </c>
      <c r="B318" s="12" t="s">
        <v>271</v>
      </c>
      <c r="C318" s="12" t="s">
        <v>284</v>
      </c>
      <c r="D318" s="12" t="s">
        <v>7</v>
      </c>
      <c r="E318" s="12" t="s">
        <v>11</v>
      </c>
    </row>
    <row r="319" spans="1:5" s="8" customFormat="1" x14ac:dyDescent="0.3">
      <c r="A319" s="30">
        <v>261510</v>
      </c>
      <c r="B319" s="7" t="s">
        <v>271</v>
      </c>
      <c r="C319" s="7" t="s">
        <v>284</v>
      </c>
      <c r="D319" s="7" t="s">
        <v>285</v>
      </c>
      <c r="E319" s="7" t="s">
        <v>11</v>
      </c>
    </row>
    <row r="320" spans="1:5" s="8" customFormat="1" x14ac:dyDescent="0.3">
      <c r="A320" s="30">
        <v>261520</v>
      </c>
      <c r="B320" s="7" t="s">
        <v>271</v>
      </c>
      <c r="C320" s="7" t="s">
        <v>284</v>
      </c>
      <c r="D320" s="7" t="s">
        <v>286</v>
      </c>
      <c r="E320" s="7" t="s">
        <v>11</v>
      </c>
    </row>
    <row r="321" spans="1:5" s="8" customFormat="1" x14ac:dyDescent="0.3">
      <c r="A321" s="19">
        <v>261599</v>
      </c>
      <c r="B321" s="7" t="s">
        <v>271</v>
      </c>
      <c r="C321" s="7" t="s">
        <v>284</v>
      </c>
      <c r="D321" s="7" t="s">
        <v>19</v>
      </c>
      <c r="E321" s="7" t="s">
        <v>11</v>
      </c>
    </row>
    <row r="322" spans="1:5" s="8" customFormat="1" x14ac:dyDescent="0.3">
      <c r="A322" s="6">
        <v>261600</v>
      </c>
      <c r="B322" s="7" t="s">
        <v>271</v>
      </c>
      <c r="C322" s="7" t="s">
        <v>287</v>
      </c>
      <c r="D322" s="7" t="s">
        <v>7</v>
      </c>
      <c r="E322" s="7" t="s">
        <v>11</v>
      </c>
    </row>
    <row r="323" spans="1:5" s="8" customFormat="1" x14ac:dyDescent="0.3">
      <c r="A323" s="6">
        <v>361511</v>
      </c>
      <c r="B323" s="7" t="s">
        <v>271</v>
      </c>
      <c r="C323" s="7" t="s">
        <v>287</v>
      </c>
      <c r="D323" s="7" t="s">
        <v>288</v>
      </c>
      <c r="E323" s="7" t="s">
        <v>289</v>
      </c>
    </row>
    <row r="324" spans="1:5" s="8" customFormat="1" x14ac:dyDescent="0.3">
      <c r="A324" s="32">
        <v>261699</v>
      </c>
      <c r="B324" s="7" t="s">
        <v>271</v>
      </c>
      <c r="C324" s="7" t="s">
        <v>287</v>
      </c>
      <c r="D324" s="7" t="s">
        <v>19</v>
      </c>
      <c r="E324" s="7" t="s">
        <v>11</v>
      </c>
    </row>
    <row r="325" spans="1:5" s="8" customFormat="1" x14ac:dyDescent="0.3">
      <c r="A325" s="32">
        <v>269999</v>
      </c>
      <c r="B325" s="7" t="s">
        <v>271</v>
      </c>
      <c r="C325" s="7" t="s">
        <v>19</v>
      </c>
      <c r="D325" s="7" t="s">
        <v>7</v>
      </c>
      <c r="E325" s="7" t="s">
        <v>11</v>
      </c>
    </row>
    <row r="326" spans="1:5" s="8" customFormat="1" x14ac:dyDescent="0.3">
      <c r="A326" s="32"/>
      <c r="B326" s="7"/>
      <c r="C326" s="7" t="s">
        <v>7</v>
      </c>
      <c r="D326" s="7" t="s">
        <v>7</v>
      </c>
      <c r="E326" s="7"/>
    </row>
    <row r="327" spans="1:5" s="8" customFormat="1" x14ac:dyDescent="0.3">
      <c r="A327" s="32">
        <v>270000</v>
      </c>
      <c r="B327" s="7" t="s">
        <v>290</v>
      </c>
      <c r="C327" s="7" t="s">
        <v>7</v>
      </c>
      <c r="D327" s="7" t="s">
        <v>7</v>
      </c>
      <c r="E327" s="7" t="s">
        <v>8</v>
      </c>
    </row>
    <row r="328" spans="1:5" s="8" customFormat="1" x14ac:dyDescent="0.3">
      <c r="A328" s="32">
        <v>271000</v>
      </c>
      <c r="B328" s="7" t="s">
        <v>290</v>
      </c>
      <c r="C328" s="7" t="s">
        <v>291</v>
      </c>
      <c r="D328" s="7" t="s">
        <v>7</v>
      </c>
      <c r="E328" s="7" t="s">
        <v>37</v>
      </c>
    </row>
    <row r="329" spans="1:5" s="8" customFormat="1" x14ac:dyDescent="0.3">
      <c r="A329" s="32">
        <v>271100</v>
      </c>
      <c r="B329" s="7" t="s">
        <v>290</v>
      </c>
      <c r="C329" s="7" t="s">
        <v>157</v>
      </c>
      <c r="D329" s="7" t="s">
        <v>7</v>
      </c>
      <c r="E329" s="7" t="s">
        <v>37</v>
      </c>
    </row>
    <row r="330" spans="1:5" s="8" customFormat="1" x14ac:dyDescent="0.3">
      <c r="A330" s="6">
        <v>271200</v>
      </c>
      <c r="B330" s="7" t="s">
        <v>290</v>
      </c>
      <c r="C330" s="7" t="s">
        <v>292</v>
      </c>
      <c r="D330" s="7" t="s">
        <v>7</v>
      </c>
      <c r="E330" s="7" t="s">
        <v>37</v>
      </c>
    </row>
    <row r="331" spans="1:5" s="8" customFormat="1" x14ac:dyDescent="0.3">
      <c r="A331" s="33">
        <v>271210</v>
      </c>
      <c r="B331" s="7" t="s">
        <v>290</v>
      </c>
      <c r="C331" s="7" t="s">
        <v>293</v>
      </c>
      <c r="D331" s="7" t="s">
        <v>7</v>
      </c>
      <c r="E331" s="7" t="s">
        <v>11</v>
      </c>
    </row>
    <row r="332" spans="1:5" s="8" customFormat="1" x14ac:dyDescent="0.3">
      <c r="A332" s="33">
        <v>271400</v>
      </c>
      <c r="B332" s="7" t="s">
        <v>290</v>
      </c>
      <c r="C332" s="7" t="s">
        <v>294</v>
      </c>
      <c r="D332" s="7" t="s">
        <v>7</v>
      </c>
      <c r="E332" s="7" t="s">
        <v>37</v>
      </c>
    </row>
    <row r="333" spans="1:5" s="8" customFormat="1" x14ac:dyDescent="0.3">
      <c r="A333" s="33">
        <v>271501</v>
      </c>
      <c r="B333" s="7" t="s">
        <v>290</v>
      </c>
      <c r="C333" s="7" t="s">
        <v>208</v>
      </c>
      <c r="D333" s="7" t="s">
        <v>7</v>
      </c>
      <c r="E333" s="7" t="s">
        <v>11</v>
      </c>
    </row>
    <row r="334" spans="1:5" s="8" customFormat="1" x14ac:dyDescent="0.3">
      <c r="A334" s="33">
        <v>271510</v>
      </c>
      <c r="B334" s="7" t="s">
        <v>290</v>
      </c>
      <c r="C334" s="7" t="s">
        <v>208</v>
      </c>
      <c r="D334" s="7" t="s">
        <v>295</v>
      </c>
      <c r="E334" s="7" t="s">
        <v>11</v>
      </c>
    </row>
    <row r="335" spans="1:5" s="8" customFormat="1" x14ac:dyDescent="0.3">
      <c r="A335" s="33">
        <v>271516</v>
      </c>
      <c r="B335" s="7" t="s">
        <v>290</v>
      </c>
      <c r="C335" s="7" t="s">
        <v>208</v>
      </c>
      <c r="D335" s="7" t="s">
        <v>296</v>
      </c>
      <c r="E335" s="7" t="s">
        <v>11</v>
      </c>
    </row>
    <row r="336" spans="1:5" s="8" customFormat="1" x14ac:dyDescent="0.3">
      <c r="A336" s="6">
        <v>261517</v>
      </c>
      <c r="B336" s="7" t="s">
        <v>290</v>
      </c>
      <c r="C336" s="7" t="s">
        <v>208</v>
      </c>
      <c r="D336" s="7" t="s">
        <v>98</v>
      </c>
      <c r="E336" s="7" t="s">
        <v>11</v>
      </c>
    </row>
    <row r="337" spans="1:5" s="8" customFormat="1" x14ac:dyDescent="0.3">
      <c r="A337" s="6">
        <v>271513</v>
      </c>
      <c r="B337" s="7" t="s">
        <v>290</v>
      </c>
      <c r="C337" s="7" t="s">
        <v>208</v>
      </c>
      <c r="D337" s="7" t="s">
        <v>297</v>
      </c>
      <c r="E337" s="7" t="s">
        <v>11</v>
      </c>
    </row>
    <row r="338" spans="1:5" s="8" customFormat="1" x14ac:dyDescent="0.3">
      <c r="A338" s="6">
        <v>271514</v>
      </c>
      <c r="B338" s="7" t="s">
        <v>290</v>
      </c>
      <c r="C338" s="7" t="s">
        <v>208</v>
      </c>
      <c r="D338" s="7" t="s">
        <v>298</v>
      </c>
      <c r="E338" s="7" t="s">
        <v>11</v>
      </c>
    </row>
    <row r="339" spans="1:5" s="8" customFormat="1" x14ac:dyDescent="0.3">
      <c r="A339" s="34">
        <v>271517</v>
      </c>
      <c r="B339" s="7" t="s">
        <v>290</v>
      </c>
      <c r="C339" s="7" t="s">
        <v>208</v>
      </c>
      <c r="D339" s="7" t="s">
        <v>299</v>
      </c>
      <c r="E339" s="7" t="s">
        <v>11</v>
      </c>
    </row>
    <row r="340" spans="1:5" s="8" customFormat="1" x14ac:dyDescent="0.3">
      <c r="A340" s="34">
        <v>271300</v>
      </c>
      <c r="B340" s="7" t="s">
        <v>290</v>
      </c>
      <c r="C340" s="7" t="s">
        <v>208</v>
      </c>
      <c r="D340" s="7" t="s">
        <v>300</v>
      </c>
      <c r="E340" s="7" t="s">
        <v>11</v>
      </c>
    </row>
    <row r="341" spans="1:5" s="8" customFormat="1" x14ac:dyDescent="0.3">
      <c r="A341" s="34">
        <v>271420</v>
      </c>
      <c r="B341" s="7" t="s">
        <v>290</v>
      </c>
      <c r="C341" s="7" t="s">
        <v>208</v>
      </c>
      <c r="D341" s="7" t="s">
        <v>301</v>
      </c>
      <c r="E341" s="7" t="s">
        <v>11</v>
      </c>
    </row>
    <row r="342" spans="1:5" s="8" customFormat="1" x14ac:dyDescent="0.3">
      <c r="A342" s="34">
        <v>151812</v>
      </c>
      <c r="B342" s="7" t="s">
        <v>290</v>
      </c>
      <c r="C342" s="7" t="s">
        <v>208</v>
      </c>
      <c r="D342" s="7" t="s">
        <v>302</v>
      </c>
      <c r="E342" s="7" t="s">
        <v>11</v>
      </c>
    </row>
    <row r="343" spans="1:5" s="8" customFormat="1" x14ac:dyDescent="0.3">
      <c r="A343" s="34">
        <v>271515</v>
      </c>
      <c r="B343" s="7" t="s">
        <v>290</v>
      </c>
      <c r="C343" s="7" t="s">
        <v>208</v>
      </c>
      <c r="D343" s="7" t="s">
        <v>303</v>
      </c>
      <c r="E343" s="7" t="s">
        <v>11</v>
      </c>
    </row>
    <row r="344" spans="1:5" s="8" customFormat="1" x14ac:dyDescent="0.3">
      <c r="A344" s="34">
        <v>271599</v>
      </c>
      <c r="B344" s="7" t="s">
        <v>290</v>
      </c>
      <c r="C344" s="7" t="s">
        <v>208</v>
      </c>
      <c r="D344" s="7" t="s">
        <v>19</v>
      </c>
      <c r="E344" s="7" t="s">
        <v>11</v>
      </c>
    </row>
    <row r="345" spans="1:5" s="8" customFormat="1" x14ac:dyDescent="0.3">
      <c r="A345" s="34">
        <v>271440</v>
      </c>
      <c r="B345" s="7" t="s">
        <v>290</v>
      </c>
      <c r="C345" s="7" t="s">
        <v>304</v>
      </c>
      <c r="D345" s="7" t="s">
        <v>7</v>
      </c>
      <c r="E345" s="7" t="s">
        <v>37</v>
      </c>
    </row>
    <row r="346" spans="1:5" s="8" customFormat="1" x14ac:dyDescent="0.3">
      <c r="A346" s="34">
        <v>271430</v>
      </c>
      <c r="B346" s="7" t="s">
        <v>290</v>
      </c>
      <c r="C346" s="7" t="s">
        <v>304</v>
      </c>
      <c r="D346" s="7" t="s">
        <v>305</v>
      </c>
      <c r="E346" s="7" t="s">
        <v>37</v>
      </c>
    </row>
    <row r="347" spans="1:5" s="8" customFormat="1" x14ac:dyDescent="0.3">
      <c r="A347" s="34">
        <v>271600</v>
      </c>
      <c r="B347" s="7" t="s">
        <v>290</v>
      </c>
      <c r="C347" s="7" t="s">
        <v>304</v>
      </c>
      <c r="D347" s="7" t="s">
        <v>306</v>
      </c>
      <c r="E347" s="7" t="s">
        <v>37</v>
      </c>
    </row>
    <row r="348" spans="1:5" s="8" customFormat="1" x14ac:dyDescent="0.3">
      <c r="A348" s="6">
        <v>272000</v>
      </c>
      <c r="B348" s="7" t="s">
        <v>290</v>
      </c>
      <c r="C348" s="7" t="s">
        <v>304</v>
      </c>
      <c r="D348" s="7" t="s">
        <v>307</v>
      </c>
      <c r="E348" s="7" t="s">
        <v>11</v>
      </c>
    </row>
    <row r="349" spans="1:5" s="8" customFormat="1" x14ac:dyDescent="0.3">
      <c r="A349" s="6">
        <v>271499</v>
      </c>
      <c r="B349" s="7" t="s">
        <v>290</v>
      </c>
      <c r="C349" s="7" t="s">
        <v>304</v>
      </c>
      <c r="D349" s="7" t="s">
        <v>19</v>
      </c>
      <c r="E349" s="7" t="s">
        <v>8</v>
      </c>
    </row>
    <row r="350" spans="1:5" s="8" customFormat="1" x14ac:dyDescent="0.3">
      <c r="A350" s="6">
        <v>271699</v>
      </c>
      <c r="B350" s="7" t="s">
        <v>290</v>
      </c>
      <c r="C350" s="7" t="s">
        <v>308</v>
      </c>
      <c r="D350" s="7" t="s">
        <v>7</v>
      </c>
      <c r="E350" s="7" t="s">
        <v>8</v>
      </c>
    </row>
    <row r="351" spans="1:5" s="8" customFormat="1" x14ac:dyDescent="0.3">
      <c r="A351" s="6">
        <v>271900</v>
      </c>
      <c r="B351" s="7" t="s">
        <v>290</v>
      </c>
      <c r="C351" s="7" t="s">
        <v>308</v>
      </c>
      <c r="D351" s="7" t="s">
        <v>309</v>
      </c>
      <c r="E351" s="7" t="s">
        <v>8</v>
      </c>
    </row>
    <row r="352" spans="1:5" s="8" customFormat="1" x14ac:dyDescent="0.3">
      <c r="A352" s="6">
        <v>271700</v>
      </c>
      <c r="B352" s="7" t="s">
        <v>290</v>
      </c>
      <c r="C352" s="7" t="s">
        <v>308</v>
      </c>
      <c r="D352" s="7" t="s">
        <v>310</v>
      </c>
      <c r="E352" s="7" t="s">
        <v>8</v>
      </c>
    </row>
    <row r="353" spans="1:5" s="8" customFormat="1" x14ac:dyDescent="0.3">
      <c r="A353" s="6">
        <v>271800</v>
      </c>
      <c r="B353" s="7" t="s">
        <v>290</v>
      </c>
      <c r="C353" s="7" t="s">
        <v>308</v>
      </c>
      <c r="D353" s="7" t="s">
        <v>311</v>
      </c>
      <c r="E353" s="7" t="s">
        <v>8</v>
      </c>
    </row>
    <row r="354" spans="1:5" s="8" customFormat="1" x14ac:dyDescent="0.3">
      <c r="A354" s="6">
        <v>271799</v>
      </c>
      <c r="B354" s="7" t="s">
        <v>290</v>
      </c>
      <c r="C354" s="7" t="s">
        <v>308</v>
      </c>
      <c r="D354" s="7" t="s">
        <v>19</v>
      </c>
      <c r="E354" s="7" t="s">
        <v>8</v>
      </c>
    </row>
    <row r="355" spans="1:5" s="8" customFormat="1" x14ac:dyDescent="0.3">
      <c r="A355" s="6">
        <v>279999</v>
      </c>
      <c r="B355" s="7" t="s">
        <v>290</v>
      </c>
      <c r="C355" s="7" t="s">
        <v>19</v>
      </c>
      <c r="D355" s="7" t="s">
        <v>7</v>
      </c>
      <c r="E355" s="7" t="s">
        <v>8</v>
      </c>
    </row>
    <row r="356" spans="1:5" s="8" customFormat="1" x14ac:dyDescent="0.3">
      <c r="A356" s="6"/>
      <c r="B356" s="7"/>
      <c r="C356" s="7" t="s">
        <v>7</v>
      </c>
      <c r="D356" s="7" t="s">
        <v>7</v>
      </c>
      <c r="E356" s="7"/>
    </row>
    <row r="357" spans="1:5" s="8" customFormat="1" x14ac:dyDescent="0.3">
      <c r="A357" s="6">
        <v>280000</v>
      </c>
      <c r="B357" s="7" t="s">
        <v>312</v>
      </c>
      <c r="C357" s="7" t="s">
        <v>7</v>
      </c>
      <c r="D357" s="7" t="s">
        <v>7</v>
      </c>
      <c r="E357" s="7" t="s">
        <v>11</v>
      </c>
    </row>
    <row r="358" spans="1:5" s="8" customFormat="1" x14ac:dyDescent="0.3">
      <c r="A358" s="6">
        <v>281000</v>
      </c>
      <c r="B358" s="7" t="s">
        <v>312</v>
      </c>
      <c r="C358" s="7" t="s">
        <v>313</v>
      </c>
      <c r="D358" s="7" t="s">
        <v>7</v>
      </c>
      <c r="E358" s="7" t="s">
        <v>11</v>
      </c>
    </row>
    <row r="359" spans="1:5" s="8" customFormat="1" x14ac:dyDescent="0.3">
      <c r="A359" s="6">
        <v>281100</v>
      </c>
      <c r="B359" s="7" t="s">
        <v>312</v>
      </c>
      <c r="C359" s="7" t="s">
        <v>314</v>
      </c>
      <c r="D359" s="7" t="s">
        <v>7</v>
      </c>
      <c r="E359" s="7" t="s">
        <v>11</v>
      </c>
    </row>
    <row r="360" spans="1:5" s="8" customFormat="1" x14ac:dyDescent="0.3">
      <c r="A360" s="6">
        <v>281200</v>
      </c>
      <c r="B360" s="7" t="s">
        <v>312</v>
      </c>
      <c r="C360" s="7" t="s">
        <v>315</v>
      </c>
      <c r="D360" s="7" t="s">
        <v>7</v>
      </c>
      <c r="E360" s="7" t="s">
        <v>316</v>
      </c>
    </row>
    <row r="361" spans="1:5" s="8" customFormat="1" x14ac:dyDescent="0.3">
      <c r="A361" s="6">
        <v>281300</v>
      </c>
      <c r="B361" s="7" t="s">
        <v>312</v>
      </c>
      <c r="C361" s="7" t="s">
        <v>317</v>
      </c>
      <c r="D361" s="7" t="s">
        <v>7</v>
      </c>
      <c r="E361" s="7" t="s">
        <v>11</v>
      </c>
    </row>
    <row r="362" spans="1:5" s="8" customFormat="1" ht="26.4" x14ac:dyDescent="0.3">
      <c r="A362" s="6">
        <v>281500</v>
      </c>
      <c r="B362" s="7" t="s">
        <v>312</v>
      </c>
      <c r="C362" s="7" t="s">
        <v>318</v>
      </c>
      <c r="D362" s="7"/>
      <c r="E362" s="7" t="s">
        <v>319</v>
      </c>
    </row>
    <row r="363" spans="1:5" s="8" customFormat="1" ht="26.4" x14ac:dyDescent="0.3">
      <c r="A363" s="6">
        <v>281400</v>
      </c>
      <c r="B363" s="7" t="s">
        <v>312</v>
      </c>
      <c r="C363" s="7" t="s">
        <v>320</v>
      </c>
      <c r="D363" s="7" t="s">
        <v>7</v>
      </c>
      <c r="E363" s="7" t="s">
        <v>321</v>
      </c>
    </row>
    <row r="364" spans="1:5" s="8" customFormat="1" x14ac:dyDescent="0.3">
      <c r="A364" s="6">
        <v>289999</v>
      </c>
      <c r="B364" s="7" t="s">
        <v>312</v>
      </c>
      <c r="C364" s="7" t="s">
        <v>19</v>
      </c>
      <c r="D364" s="7" t="s">
        <v>7</v>
      </c>
      <c r="E364" s="7" t="s">
        <v>11</v>
      </c>
    </row>
    <row r="365" spans="1:5" s="8" customFormat="1" x14ac:dyDescent="0.3">
      <c r="A365" s="6"/>
      <c r="B365" s="7"/>
      <c r="C365" s="7" t="s">
        <v>7</v>
      </c>
      <c r="D365" s="7" t="s">
        <v>7</v>
      </c>
      <c r="E365" s="7"/>
    </row>
    <row r="366" spans="1:5" s="8" customFormat="1" x14ac:dyDescent="0.3">
      <c r="A366" s="6">
        <v>300000</v>
      </c>
      <c r="B366" s="7" t="s">
        <v>322</v>
      </c>
      <c r="C366" s="7" t="s">
        <v>7</v>
      </c>
      <c r="D366" s="7" t="s">
        <v>7</v>
      </c>
      <c r="E366" s="7" t="s">
        <v>8</v>
      </c>
    </row>
    <row r="367" spans="1:5" s="8" customFormat="1" x14ac:dyDescent="0.3">
      <c r="A367" s="6">
        <v>301000</v>
      </c>
      <c r="B367" s="7" t="s">
        <v>322</v>
      </c>
      <c r="C367" s="7" t="s">
        <v>323</v>
      </c>
      <c r="D367" s="7" t="s">
        <v>7</v>
      </c>
      <c r="E367" s="7" t="s">
        <v>11</v>
      </c>
    </row>
    <row r="368" spans="1:5" s="8" customFormat="1" x14ac:dyDescent="0.3">
      <c r="A368" s="6">
        <v>301100</v>
      </c>
      <c r="B368" s="7" t="s">
        <v>322</v>
      </c>
      <c r="C368" s="7" t="s">
        <v>324</v>
      </c>
      <c r="D368" s="7" t="s">
        <v>7</v>
      </c>
      <c r="E368" s="7" t="s">
        <v>11</v>
      </c>
    </row>
    <row r="369" spans="1:5" s="8" customFormat="1" x14ac:dyDescent="0.3">
      <c r="A369" s="6">
        <v>301200</v>
      </c>
      <c r="B369" s="7" t="s">
        <v>322</v>
      </c>
      <c r="C369" s="7" t="s">
        <v>325</v>
      </c>
      <c r="D369" s="7" t="s">
        <v>7</v>
      </c>
      <c r="E369" s="7" t="s">
        <v>37</v>
      </c>
    </row>
    <row r="370" spans="1:5" s="8" customFormat="1" x14ac:dyDescent="0.3">
      <c r="A370" s="6">
        <v>309999</v>
      </c>
      <c r="B370" s="7" t="s">
        <v>322</v>
      </c>
      <c r="C370" s="7" t="s">
        <v>19</v>
      </c>
      <c r="D370" s="7" t="s">
        <v>7</v>
      </c>
      <c r="E370" s="7" t="s">
        <v>8</v>
      </c>
    </row>
    <row r="371" spans="1:5" s="8" customFormat="1" x14ac:dyDescent="0.3">
      <c r="A371" s="6"/>
      <c r="B371" s="7"/>
      <c r="C371" s="7" t="s">
        <v>7</v>
      </c>
      <c r="D371" s="7" t="s">
        <v>7</v>
      </c>
      <c r="E371" s="35"/>
    </row>
    <row r="372" spans="1:5" s="8" customFormat="1" x14ac:dyDescent="0.3">
      <c r="A372" s="6">
        <v>360000</v>
      </c>
      <c r="B372" s="7" t="s">
        <v>326</v>
      </c>
      <c r="C372" s="7" t="s">
        <v>7</v>
      </c>
      <c r="D372" s="7" t="s">
        <v>7</v>
      </c>
      <c r="E372" s="7" t="s">
        <v>327</v>
      </c>
    </row>
    <row r="373" spans="1:5" s="8" customFormat="1" x14ac:dyDescent="0.3">
      <c r="A373" s="6">
        <v>361800</v>
      </c>
      <c r="B373" s="7" t="s">
        <v>326</v>
      </c>
      <c r="C373" s="7" t="s">
        <v>328</v>
      </c>
      <c r="D373" s="7"/>
      <c r="E373" s="7" t="s">
        <v>327</v>
      </c>
    </row>
    <row r="374" spans="1:5" s="8" customFormat="1" x14ac:dyDescent="0.3">
      <c r="A374" s="6">
        <v>361810</v>
      </c>
      <c r="B374" s="7" t="s">
        <v>326</v>
      </c>
      <c r="C374" s="36" t="s">
        <v>328</v>
      </c>
      <c r="D374" s="7" t="s">
        <v>329</v>
      </c>
      <c r="E374" s="7" t="s">
        <v>327</v>
      </c>
    </row>
    <row r="375" spans="1:5" s="8" customFormat="1" x14ac:dyDescent="0.3">
      <c r="A375" s="6">
        <v>361811</v>
      </c>
      <c r="B375" s="7" t="s">
        <v>326</v>
      </c>
      <c r="C375" s="7" t="s">
        <v>328</v>
      </c>
      <c r="D375" s="7" t="s">
        <v>330</v>
      </c>
      <c r="E375" s="7" t="s">
        <v>327</v>
      </c>
    </row>
    <row r="376" spans="1:5" s="8" customFormat="1" x14ac:dyDescent="0.3">
      <c r="A376" s="6">
        <v>361812</v>
      </c>
      <c r="B376" s="7" t="s">
        <v>326</v>
      </c>
      <c r="C376" s="7" t="s">
        <v>328</v>
      </c>
      <c r="D376" s="7" t="s">
        <v>331</v>
      </c>
      <c r="E376" s="7" t="s">
        <v>327</v>
      </c>
    </row>
    <row r="377" spans="1:5" s="8" customFormat="1" ht="26.4" x14ac:dyDescent="0.3">
      <c r="A377" s="6">
        <v>361813</v>
      </c>
      <c r="B377" s="7" t="s">
        <v>326</v>
      </c>
      <c r="C377" s="7" t="s">
        <v>328</v>
      </c>
      <c r="D377" s="7" t="s">
        <v>332</v>
      </c>
      <c r="E377" s="7" t="s">
        <v>327</v>
      </c>
    </row>
    <row r="378" spans="1:5" s="8" customFormat="1" x14ac:dyDescent="0.3">
      <c r="A378" s="6">
        <v>361814</v>
      </c>
      <c r="B378" s="7" t="s">
        <v>326</v>
      </c>
      <c r="C378" s="7" t="s">
        <v>328</v>
      </c>
      <c r="D378" s="7" t="s">
        <v>333</v>
      </c>
      <c r="E378" s="36" t="s">
        <v>327</v>
      </c>
    </row>
    <row r="379" spans="1:5" s="8" customFormat="1" x14ac:dyDescent="0.3">
      <c r="A379" s="6">
        <v>361899</v>
      </c>
      <c r="B379" s="7" t="s">
        <v>326</v>
      </c>
      <c r="C379" s="7" t="s">
        <v>328</v>
      </c>
      <c r="D379" s="7" t="s">
        <v>19</v>
      </c>
      <c r="E379" s="36" t="s">
        <v>327</v>
      </c>
    </row>
    <row r="380" spans="1:5" s="8" customFormat="1" x14ac:dyDescent="0.3">
      <c r="A380" s="6">
        <v>361700</v>
      </c>
      <c r="B380" s="7" t="s">
        <v>326</v>
      </c>
      <c r="C380" s="7" t="s">
        <v>334</v>
      </c>
      <c r="D380" s="7" t="s">
        <v>7</v>
      </c>
      <c r="E380" s="36" t="s">
        <v>327</v>
      </c>
    </row>
    <row r="381" spans="1:5" s="8" customFormat="1" x14ac:dyDescent="0.3">
      <c r="A381" s="6">
        <v>361000</v>
      </c>
      <c r="B381" s="7" t="s">
        <v>326</v>
      </c>
      <c r="C381" s="7" t="s">
        <v>335</v>
      </c>
      <c r="D381" s="7" t="s">
        <v>7</v>
      </c>
      <c r="E381" s="36" t="s">
        <v>327</v>
      </c>
    </row>
    <row r="382" spans="1:5" s="8" customFormat="1" x14ac:dyDescent="0.3">
      <c r="A382" s="6">
        <v>361100</v>
      </c>
      <c r="B382" s="7" t="s">
        <v>326</v>
      </c>
      <c r="C382" s="7" t="s">
        <v>336</v>
      </c>
      <c r="D382" s="7" t="s">
        <v>7</v>
      </c>
      <c r="E382" s="7" t="s">
        <v>327</v>
      </c>
    </row>
    <row r="383" spans="1:5" s="8" customFormat="1" x14ac:dyDescent="0.3">
      <c r="A383" s="6">
        <v>361200</v>
      </c>
      <c r="B383" s="7" t="s">
        <v>326</v>
      </c>
      <c r="C383" s="7" t="s">
        <v>62</v>
      </c>
      <c r="D383" s="7" t="s">
        <v>7</v>
      </c>
      <c r="E383" s="7" t="s">
        <v>327</v>
      </c>
    </row>
    <row r="384" spans="1:5" s="8" customFormat="1" x14ac:dyDescent="0.3">
      <c r="A384" s="6">
        <v>361900</v>
      </c>
      <c r="B384" s="7" t="s">
        <v>326</v>
      </c>
      <c r="C384" s="7" t="s">
        <v>337</v>
      </c>
      <c r="D384" s="7"/>
      <c r="E384" s="7" t="s">
        <v>327</v>
      </c>
    </row>
    <row r="385" spans="1:5" s="8" customFormat="1" x14ac:dyDescent="0.3">
      <c r="A385" s="6">
        <v>361910</v>
      </c>
      <c r="B385" s="7" t="s">
        <v>326</v>
      </c>
      <c r="C385" s="7" t="s">
        <v>337</v>
      </c>
      <c r="D385" s="7" t="s">
        <v>329</v>
      </c>
      <c r="E385" s="7" t="s">
        <v>327</v>
      </c>
    </row>
    <row r="386" spans="1:5" s="8" customFormat="1" x14ac:dyDescent="0.3">
      <c r="A386" s="6">
        <v>361911</v>
      </c>
      <c r="B386" s="7" t="s">
        <v>326</v>
      </c>
      <c r="C386" s="7" t="s">
        <v>337</v>
      </c>
      <c r="D386" s="7" t="s">
        <v>330</v>
      </c>
      <c r="E386" s="7" t="s">
        <v>327</v>
      </c>
    </row>
    <row r="387" spans="1:5" s="8" customFormat="1" x14ac:dyDescent="0.3">
      <c r="A387" s="6">
        <v>361912</v>
      </c>
      <c r="B387" s="7" t="s">
        <v>326</v>
      </c>
      <c r="C387" s="7" t="s">
        <v>337</v>
      </c>
      <c r="D387" s="7" t="s">
        <v>331</v>
      </c>
      <c r="E387" s="7" t="s">
        <v>327</v>
      </c>
    </row>
    <row r="388" spans="1:5" s="8" customFormat="1" ht="26.4" x14ac:dyDescent="0.3">
      <c r="A388" s="6">
        <v>361913</v>
      </c>
      <c r="B388" s="7" t="s">
        <v>326</v>
      </c>
      <c r="C388" s="7" t="s">
        <v>337</v>
      </c>
      <c r="D388" s="7" t="s">
        <v>332</v>
      </c>
      <c r="E388" s="7" t="s">
        <v>327</v>
      </c>
    </row>
    <row r="389" spans="1:5" s="8" customFormat="1" x14ac:dyDescent="0.3">
      <c r="A389" s="6">
        <v>361999</v>
      </c>
      <c r="B389" s="7" t="s">
        <v>326</v>
      </c>
      <c r="C389" s="7" t="s">
        <v>337</v>
      </c>
      <c r="D389" s="7" t="s">
        <v>19</v>
      </c>
      <c r="E389" s="7" t="s">
        <v>327</v>
      </c>
    </row>
    <row r="390" spans="1:5" s="8" customFormat="1" x14ac:dyDescent="0.3">
      <c r="A390" s="6">
        <v>361400</v>
      </c>
      <c r="B390" s="7" t="s">
        <v>326</v>
      </c>
      <c r="C390" s="7" t="s">
        <v>338</v>
      </c>
      <c r="D390" s="7" t="s">
        <v>7</v>
      </c>
      <c r="E390" s="7" t="s">
        <v>327</v>
      </c>
    </row>
    <row r="391" spans="1:5" s="8" customFormat="1" x14ac:dyDescent="0.3">
      <c r="A391" s="6">
        <v>361450</v>
      </c>
      <c r="B391" s="7" t="s">
        <v>326</v>
      </c>
      <c r="C391" s="7" t="s">
        <v>339</v>
      </c>
      <c r="D391" s="7" t="s">
        <v>7</v>
      </c>
      <c r="E391" s="7" t="s">
        <v>327</v>
      </c>
    </row>
    <row r="392" spans="1:5" s="8" customFormat="1" x14ac:dyDescent="0.3">
      <c r="A392" s="6">
        <v>361410</v>
      </c>
      <c r="B392" s="7" t="s">
        <v>326</v>
      </c>
      <c r="C392" s="7" t="s">
        <v>339</v>
      </c>
      <c r="D392" s="7" t="s">
        <v>329</v>
      </c>
      <c r="E392" s="7" t="s">
        <v>327</v>
      </c>
    </row>
    <row r="393" spans="1:5" s="8" customFormat="1" x14ac:dyDescent="0.3">
      <c r="A393" s="6">
        <v>361411</v>
      </c>
      <c r="B393" s="7" t="s">
        <v>326</v>
      </c>
      <c r="C393" s="7" t="s">
        <v>339</v>
      </c>
      <c r="D393" s="7" t="s">
        <v>330</v>
      </c>
      <c r="E393" s="7" t="s">
        <v>327</v>
      </c>
    </row>
    <row r="394" spans="1:5" s="8" customFormat="1" x14ac:dyDescent="0.3">
      <c r="A394" s="6">
        <v>361412</v>
      </c>
      <c r="B394" s="7" t="s">
        <v>326</v>
      </c>
      <c r="C394" s="7" t="s">
        <v>339</v>
      </c>
      <c r="D394" s="7" t="s">
        <v>331</v>
      </c>
      <c r="E394" s="7" t="s">
        <v>327</v>
      </c>
    </row>
    <row r="395" spans="1:5" s="8" customFormat="1" ht="26.4" x14ac:dyDescent="0.3">
      <c r="A395" s="6">
        <v>361413</v>
      </c>
      <c r="B395" s="7" t="s">
        <v>326</v>
      </c>
      <c r="C395" s="7" t="s">
        <v>339</v>
      </c>
      <c r="D395" s="7" t="s">
        <v>332</v>
      </c>
      <c r="E395" s="7" t="s">
        <v>327</v>
      </c>
    </row>
    <row r="396" spans="1:5" s="8" customFormat="1" x14ac:dyDescent="0.3">
      <c r="A396" s="6">
        <v>361510</v>
      </c>
      <c r="B396" s="7" t="s">
        <v>326</v>
      </c>
      <c r="C396" s="7" t="s">
        <v>339</v>
      </c>
      <c r="D396" s="7" t="s">
        <v>340</v>
      </c>
      <c r="E396" s="7" t="s">
        <v>327</v>
      </c>
    </row>
    <row r="397" spans="1:5" s="8" customFormat="1" x14ac:dyDescent="0.3">
      <c r="A397" s="6">
        <v>361414</v>
      </c>
      <c r="B397" s="7" t="s">
        <v>326</v>
      </c>
      <c r="C397" s="7" t="s">
        <v>339</v>
      </c>
      <c r="D397" s="7" t="s">
        <v>341</v>
      </c>
      <c r="E397" s="7" t="s">
        <v>327</v>
      </c>
    </row>
    <row r="398" spans="1:5" s="8" customFormat="1" x14ac:dyDescent="0.3">
      <c r="A398" s="6">
        <v>361499</v>
      </c>
      <c r="B398" s="7" t="s">
        <v>326</v>
      </c>
      <c r="C398" s="7" t="s">
        <v>339</v>
      </c>
      <c r="D398" s="7" t="s">
        <v>19</v>
      </c>
      <c r="E398" s="7" t="s">
        <v>327</v>
      </c>
    </row>
    <row r="399" spans="1:5" s="8" customFormat="1" x14ac:dyDescent="0.3">
      <c r="A399" s="6">
        <v>369999</v>
      </c>
      <c r="B399" s="7" t="s">
        <v>326</v>
      </c>
      <c r="C399" s="7" t="s">
        <v>19</v>
      </c>
      <c r="D399" s="7" t="s">
        <v>7</v>
      </c>
      <c r="E399" s="7" t="s">
        <v>327</v>
      </c>
    </row>
    <row r="400" spans="1:5" s="8" customFormat="1" x14ac:dyDescent="0.3">
      <c r="A400" s="6"/>
      <c r="B400" s="7"/>
      <c r="C400" s="7" t="s">
        <v>7</v>
      </c>
      <c r="D400" s="7" t="s">
        <v>7</v>
      </c>
      <c r="E400" s="7"/>
    </row>
    <row r="401" spans="1:5" s="8" customFormat="1" ht="26.4" x14ac:dyDescent="0.3">
      <c r="A401" s="6">
        <v>321000</v>
      </c>
      <c r="B401" s="7" t="s">
        <v>342</v>
      </c>
      <c r="C401" s="7" t="s">
        <v>7</v>
      </c>
      <c r="D401" s="7" t="s">
        <v>7</v>
      </c>
      <c r="E401" s="36" t="s">
        <v>11</v>
      </c>
    </row>
    <row r="402" spans="1:5" s="8" customFormat="1" ht="26.4" x14ac:dyDescent="0.3">
      <c r="A402" s="6">
        <v>321010</v>
      </c>
      <c r="B402" s="7" t="s">
        <v>342</v>
      </c>
      <c r="C402" s="7" t="s">
        <v>343</v>
      </c>
      <c r="D402" s="7" t="s">
        <v>7</v>
      </c>
      <c r="E402" s="36" t="s">
        <v>11</v>
      </c>
    </row>
    <row r="403" spans="1:5" s="8" customFormat="1" ht="26.4" x14ac:dyDescent="0.3">
      <c r="A403" s="6">
        <v>321020</v>
      </c>
      <c r="B403" s="7" t="s">
        <v>342</v>
      </c>
      <c r="C403" s="7" t="s">
        <v>344</v>
      </c>
      <c r="D403" s="7" t="s">
        <v>7</v>
      </c>
      <c r="E403" s="36" t="s">
        <v>11</v>
      </c>
    </row>
    <row r="404" spans="1:5" s="8" customFormat="1" ht="26.4" x14ac:dyDescent="0.3">
      <c r="A404" s="6">
        <v>321011</v>
      </c>
      <c r="B404" s="7" t="s">
        <v>342</v>
      </c>
      <c r="C404" s="7" t="s">
        <v>345</v>
      </c>
      <c r="D404" s="7" t="s">
        <v>7</v>
      </c>
      <c r="E404" s="36" t="s">
        <v>11</v>
      </c>
    </row>
    <row r="405" spans="1:5" s="8" customFormat="1" ht="26.4" x14ac:dyDescent="0.3">
      <c r="A405" s="6">
        <v>321012</v>
      </c>
      <c r="B405" s="7" t="s">
        <v>342</v>
      </c>
      <c r="C405" s="7" t="s">
        <v>346</v>
      </c>
      <c r="D405" s="7" t="s">
        <v>7</v>
      </c>
      <c r="E405" s="36" t="s">
        <v>11</v>
      </c>
    </row>
    <row r="406" spans="1:5" s="8" customFormat="1" ht="26.4" x14ac:dyDescent="0.3">
      <c r="A406" s="37">
        <v>321013</v>
      </c>
      <c r="B406" s="36" t="s">
        <v>342</v>
      </c>
      <c r="C406" s="36" t="s">
        <v>347</v>
      </c>
      <c r="D406" s="36" t="s">
        <v>7</v>
      </c>
      <c r="E406" s="36" t="s">
        <v>11</v>
      </c>
    </row>
    <row r="407" spans="1:5" s="8" customFormat="1" ht="26.4" x14ac:dyDescent="0.3">
      <c r="A407" s="37">
        <v>321500</v>
      </c>
      <c r="B407" s="36" t="s">
        <v>342</v>
      </c>
      <c r="C407" s="36" t="s">
        <v>348</v>
      </c>
      <c r="D407" s="36" t="s">
        <v>7</v>
      </c>
      <c r="E407" s="36" t="s">
        <v>11</v>
      </c>
    </row>
    <row r="408" spans="1:5" s="8" customFormat="1" ht="26.4" x14ac:dyDescent="0.3">
      <c r="A408" s="37">
        <v>321014</v>
      </c>
      <c r="B408" s="36" t="s">
        <v>342</v>
      </c>
      <c r="C408" s="36" t="s">
        <v>349</v>
      </c>
      <c r="D408" s="36" t="s">
        <v>7</v>
      </c>
      <c r="E408" s="36" t="s">
        <v>11</v>
      </c>
    </row>
    <row r="409" spans="1:5" s="8" customFormat="1" ht="26.4" x14ac:dyDescent="0.3">
      <c r="A409" s="37">
        <v>321600</v>
      </c>
      <c r="B409" s="36" t="s">
        <v>342</v>
      </c>
      <c r="C409" s="36" t="s">
        <v>349</v>
      </c>
      <c r="D409" s="36" t="s">
        <v>350</v>
      </c>
      <c r="E409" s="36" t="s">
        <v>11</v>
      </c>
    </row>
    <row r="410" spans="1:5" s="8" customFormat="1" ht="26.4" x14ac:dyDescent="0.3">
      <c r="A410" s="37">
        <v>321699</v>
      </c>
      <c r="B410" s="36" t="s">
        <v>342</v>
      </c>
      <c r="C410" s="36" t="s">
        <v>349</v>
      </c>
      <c r="D410" s="36" t="s">
        <v>19</v>
      </c>
      <c r="E410" s="36" t="s">
        <v>11</v>
      </c>
    </row>
    <row r="411" spans="1:5" s="8" customFormat="1" ht="26.4" x14ac:dyDescent="0.3">
      <c r="A411" s="37">
        <v>321700</v>
      </c>
      <c r="B411" s="36" t="s">
        <v>342</v>
      </c>
      <c r="C411" s="36" t="s">
        <v>351</v>
      </c>
      <c r="D411" s="36" t="s">
        <v>7</v>
      </c>
      <c r="E411" s="36" t="s">
        <v>352</v>
      </c>
    </row>
    <row r="412" spans="1:5" s="8" customFormat="1" ht="26.4" x14ac:dyDescent="0.3">
      <c r="A412" s="37">
        <v>321021</v>
      </c>
      <c r="B412" s="36" t="s">
        <v>342</v>
      </c>
      <c r="C412" s="36" t="s">
        <v>353</v>
      </c>
      <c r="D412" s="36" t="s">
        <v>7</v>
      </c>
      <c r="E412" s="36" t="s">
        <v>11</v>
      </c>
    </row>
    <row r="413" spans="1:5" s="8" customFormat="1" ht="26.4" x14ac:dyDescent="0.3">
      <c r="A413" s="37">
        <v>321800</v>
      </c>
      <c r="B413" s="36" t="s">
        <v>342</v>
      </c>
      <c r="C413" s="36" t="s">
        <v>354</v>
      </c>
      <c r="D413" s="36" t="s">
        <v>7</v>
      </c>
      <c r="E413" s="36" t="s">
        <v>11</v>
      </c>
    </row>
    <row r="414" spans="1:5" s="8" customFormat="1" ht="26.4" x14ac:dyDescent="0.3">
      <c r="A414" s="37">
        <v>321810</v>
      </c>
      <c r="B414" s="36" t="s">
        <v>342</v>
      </c>
      <c r="C414" s="36" t="s">
        <v>354</v>
      </c>
      <c r="D414" s="36" t="s">
        <v>355</v>
      </c>
      <c r="E414" s="36" t="s">
        <v>11</v>
      </c>
    </row>
    <row r="415" spans="1:5" s="8" customFormat="1" ht="26.4" x14ac:dyDescent="0.3">
      <c r="A415" s="37">
        <v>321899</v>
      </c>
      <c r="B415" s="36" t="s">
        <v>342</v>
      </c>
      <c r="C415" s="36" t="s">
        <v>354</v>
      </c>
      <c r="D415" s="36" t="s">
        <v>19</v>
      </c>
      <c r="E415" s="36" t="s">
        <v>11</v>
      </c>
    </row>
    <row r="416" spans="1:5" s="8" customFormat="1" ht="26.4" x14ac:dyDescent="0.3">
      <c r="A416" s="37">
        <v>322001</v>
      </c>
      <c r="B416" s="36" t="s">
        <v>342</v>
      </c>
      <c r="C416" s="36" t="s">
        <v>356</v>
      </c>
      <c r="D416" s="36" t="s">
        <v>7</v>
      </c>
      <c r="E416" s="36" t="s">
        <v>11</v>
      </c>
    </row>
    <row r="417" spans="1:5" s="8" customFormat="1" ht="26.4" x14ac:dyDescent="0.3">
      <c r="A417" s="37">
        <v>321017</v>
      </c>
      <c r="B417" s="36" t="s">
        <v>342</v>
      </c>
      <c r="C417" s="36" t="s">
        <v>357</v>
      </c>
      <c r="D417" s="36" t="s">
        <v>7</v>
      </c>
      <c r="E417" s="36" t="s">
        <v>11</v>
      </c>
    </row>
    <row r="418" spans="1:5" s="8" customFormat="1" ht="26.4" x14ac:dyDescent="0.3">
      <c r="A418" s="37">
        <v>321900</v>
      </c>
      <c r="B418" s="36" t="s">
        <v>342</v>
      </c>
      <c r="C418" s="36" t="s">
        <v>358</v>
      </c>
      <c r="D418" s="36" t="s">
        <v>7</v>
      </c>
      <c r="E418" s="36" t="s">
        <v>11</v>
      </c>
    </row>
    <row r="419" spans="1:5" s="8" customFormat="1" ht="26.4" x14ac:dyDescent="0.3">
      <c r="A419" s="37">
        <v>321910</v>
      </c>
      <c r="B419" s="36" t="s">
        <v>342</v>
      </c>
      <c r="C419" s="36" t="s">
        <v>358</v>
      </c>
      <c r="D419" s="36" t="s">
        <v>359</v>
      </c>
      <c r="E419" s="36" t="s">
        <v>11</v>
      </c>
    </row>
    <row r="420" spans="1:5" s="8" customFormat="1" ht="26.4" x14ac:dyDescent="0.3">
      <c r="A420" s="37">
        <v>321920</v>
      </c>
      <c r="B420" s="36" t="s">
        <v>342</v>
      </c>
      <c r="C420" s="36" t="s">
        <v>358</v>
      </c>
      <c r="D420" s="36" t="s">
        <v>360</v>
      </c>
      <c r="E420" s="36" t="s">
        <v>11</v>
      </c>
    </row>
    <row r="421" spans="1:5" s="8" customFormat="1" ht="26.4" x14ac:dyDescent="0.3">
      <c r="A421" s="37">
        <v>321930</v>
      </c>
      <c r="B421" s="36" t="s">
        <v>342</v>
      </c>
      <c r="C421" s="36" t="s">
        <v>358</v>
      </c>
      <c r="D421" s="36" t="s">
        <v>361</v>
      </c>
      <c r="E421" s="36" t="s">
        <v>11</v>
      </c>
    </row>
    <row r="422" spans="1:5" s="8" customFormat="1" ht="26.4" x14ac:dyDescent="0.3">
      <c r="A422" s="37">
        <v>321999</v>
      </c>
      <c r="B422" s="36" t="s">
        <v>342</v>
      </c>
      <c r="C422" s="36" t="s">
        <v>358</v>
      </c>
      <c r="D422" s="36" t="s">
        <v>19</v>
      </c>
      <c r="E422" s="36" t="s">
        <v>11</v>
      </c>
    </row>
    <row r="423" spans="1:5" s="8" customFormat="1" ht="26.4" x14ac:dyDescent="0.3">
      <c r="A423" s="37">
        <v>322100</v>
      </c>
      <c r="B423" s="36" t="s">
        <v>342</v>
      </c>
      <c r="C423" s="36" t="s">
        <v>362</v>
      </c>
      <c r="D423" s="36" t="s">
        <v>7</v>
      </c>
      <c r="E423" s="36" t="s">
        <v>11</v>
      </c>
    </row>
    <row r="424" spans="1:5" s="8" customFormat="1" ht="26.4" x14ac:dyDescent="0.3">
      <c r="A424" s="37">
        <v>322110</v>
      </c>
      <c r="B424" s="36" t="s">
        <v>342</v>
      </c>
      <c r="C424" s="36" t="s">
        <v>362</v>
      </c>
      <c r="D424" s="36" t="s">
        <v>363</v>
      </c>
      <c r="E424" s="36" t="s">
        <v>11</v>
      </c>
    </row>
    <row r="425" spans="1:5" s="8" customFormat="1" ht="26.4" x14ac:dyDescent="0.3">
      <c r="A425" s="37">
        <v>322120</v>
      </c>
      <c r="B425" s="36" t="s">
        <v>342</v>
      </c>
      <c r="C425" s="36" t="s">
        <v>362</v>
      </c>
      <c r="D425" s="36" t="s">
        <v>364</v>
      </c>
      <c r="E425" s="36" t="s">
        <v>11</v>
      </c>
    </row>
    <row r="426" spans="1:5" s="8" customFormat="1" ht="26.4" x14ac:dyDescent="0.3">
      <c r="A426" s="37">
        <v>322199</v>
      </c>
      <c r="B426" s="36" t="s">
        <v>342</v>
      </c>
      <c r="C426" s="36" t="s">
        <v>362</v>
      </c>
      <c r="D426" s="36" t="s">
        <v>19</v>
      </c>
      <c r="E426" s="36" t="s">
        <v>11</v>
      </c>
    </row>
    <row r="427" spans="1:5" s="8" customFormat="1" ht="26.4" x14ac:dyDescent="0.3">
      <c r="A427" s="37">
        <v>322200</v>
      </c>
      <c r="B427" s="36" t="s">
        <v>342</v>
      </c>
      <c r="C427" s="36" t="s">
        <v>365</v>
      </c>
      <c r="D427" s="36" t="s">
        <v>7</v>
      </c>
      <c r="E427" s="36" t="s">
        <v>366</v>
      </c>
    </row>
    <row r="428" spans="1:5" s="8" customFormat="1" ht="26.4" x14ac:dyDescent="0.3">
      <c r="A428" s="37">
        <v>321015</v>
      </c>
      <c r="B428" s="36" t="s">
        <v>342</v>
      </c>
      <c r="C428" s="36" t="s">
        <v>367</v>
      </c>
      <c r="D428" s="36" t="s">
        <v>7</v>
      </c>
      <c r="E428" s="36" t="s">
        <v>11</v>
      </c>
    </row>
    <row r="429" spans="1:5" s="8" customFormat="1" ht="26.4" x14ac:dyDescent="0.3">
      <c r="A429" s="6">
        <v>321060</v>
      </c>
      <c r="B429" s="7" t="s">
        <v>342</v>
      </c>
      <c r="C429" s="7" t="s">
        <v>368</v>
      </c>
      <c r="D429" s="7" t="s">
        <v>7</v>
      </c>
      <c r="E429" s="36" t="s">
        <v>11</v>
      </c>
    </row>
    <row r="430" spans="1:5" s="8" customFormat="1" ht="26.4" x14ac:dyDescent="0.3">
      <c r="A430" s="6">
        <v>329899</v>
      </c>
      <c r="B430" s="7" t="s">
        <v>342</v>
      </c>
      <c r="C430" s="7" t="s">
        <v>19</v>
      </c>
      <c r="D430" s="7" t="s">
        <v>7</v>
      </c>
      <c r="E430" s="36" t="s">
        <v>11</v>
      </c>
    </row>
    <row r="431" spans="1:5" s="8" customFormat="1" x14ac:dyDescent="0.3">
      <c r="A431" s="6"/>
      <c r="B431" s="7"/>
      <c r="C431" s="7" t="s">
        <v>7</v>
      </c>
      <c r="D431" s="7" t="s">
        <v>7</v>
      </c>
      <c r="E431" s="36"/>
    </row>
    <row r="432" spans="1:5" s="8" customFormat="1" ht="26.4" x14ac:dyDescent="0.3">
      <c r="A432" s="6">
        <v>321100</v>
      </c>
      <c r="B432" s="36" t="s">
        <v>369</v>
      </c>
      <c r="C432" s="7" t="s">
        <v>7</v>
      </c>
      <c r="D432" s="7" t="s">
        <v>7</v>
      </c>
      <c r="E432" s="36" t="s">
        <v>11</v>
      </c>
    </row>
    <row r="433" spans="1:5" s="8" customFormat="1" ht="26.4" x14ac:dyDescent="0.3">
      <c r="A433" s="37">
        <v>401001</v>
      </c>
      <c r="B433" s="36" t="s">
        <v>369</v>
      </c>
      <c r="C433" s="36" t="s">
        <v>370</v>
      </c>
      <c r="D433" s="7" t="s">
        <v>7</v>
      </c>
      <c r="E433" s="36" t="s">
        <v>11</v>
      </c>
    </row>
    <row r="434" spans="1:5" s="8" customFormat="1" ht="26.4" x14ac:dyDescent="0.3">
      <c r="A434" s="37">
        <v>321112</v>
      </c>
      <c r="B434" s="36" t="s">
        <v>369</v>
      </c>
      <c r="C434" s="36" t="s">
        <v>370</v>
      </c>
      <c r="D434" s="36" t="s">
        <v>371</v>
      </c>
      <c r="E434" s="36" t="s">
        <v>11</v>
      </c>
    </row>
    <row r="435" spans="1:5" s="8" customFormat="1" ht="26.4" x14ac:dyDescent="0.3">
      <c r="A435" s="37">
        <v>401002</v>
      </c>
      <c r="B435" s="36" t="s">
        <v>369</v>
      </c>
      <c r="C435" s="36" t="s">
        <v>370</v>
      </c>
      <c r="D435" s="36" t="s">
        <v>372</v>
      </c>
      <c r="E435" s="36" t="s">
        <v>11</v>
      </c>
    </row>
    <row r="436" spans="1:5" s="8" customFormat="1" ht="26.4" x14ac:dyDescent="0.3">
      <c r="A436" s="37">
        <v>321113</v>
      </c>
      <c r="B436" s="36" t="s">
        <v>369</v>
      </c>
      <c r="C436" s="36" t="s">
        <v>370</v>
      </c>
      <c r="D436" s="36" t="s">
        <v>373</v>
      </c>
      <c r="E436" s="36" t="s">
        <v>11</v>
      </c>
    </row>
    <row r="437" spans="1:5" s="8" customFormat="1" ht="26.4" x14ac:dyDescent="0.3">
      <c r="A437" s="37">
        <v>321114</v>
      </c>
      <c r="B437" s="36" t="s">
        <v>369</v>
      </c>
      <c r="C437" s="36" t="s">
        <v>370</v>
      </c>
      <c r="D437" s="36" t="s">
        <v>346</v>
      </c>
      <c r="E437" s="36" t="s">
        <v>11</v>
      </c>
    </row>
    <row r="438" spans="1:5" s="8" customFormat="1" ht="26.4" x14ac:dyDescent="0.3">
      <c r="A438" s="37">
        <v>321115</v>
      </c>
      <c r="B438" s="36" t="s">
        <v>369</v>
      </c>
      <c r="C438" s="36" t="s">
        <v>370</v>
      </c>
      <c r="D438" s="36" t="s">
        <v>374</v>
      </c>
      <c r="E438" s="36" t="s">
        <v>11</v>
      </c>
    </row>
    <row r="439" spans="1:5" s="8" customFormat="1" ht="26.4" x14ac:dyDescent="0.3">
      <c r="A439" s="37">
        <v>401003</v>
      </c>
      <c r="B439" s="36" t="s">
        <v>369</v>
      </c>
      <c r="C439" s="36" t="s">
        <v>370</v>
      </c>
      <c r="D439" s="36" t="s">
        <v>375</v>
      </c>
      <c r="E439" s="36" t="s">
        <v>11</v>
      </c>
    </row>
    <row r="440" spans="1:5" s="8" customFormat="1" ht="26.4" x14ac:dyDescent="0.3">
      <c r="A440" s="37">
        <v>401004</v>
      </c>
      <c r="B440" s="36" t="s">
        <v>369</v>
      </c>
      <c r="C440" s="36" t="s">
        <v>370</v>
      </c>
      <c r="D440" s="36" t="s">
        <v>376</v>
      </c>
      <c r="E440" s="36" t="s">
        <v>377</v>
      </c>
    </row>
    <row r="441" spans="1:5" s="8" customFormat="1" ht="26.4" x14ac:dyDescent="0.3">
      <c r="A441" s="37">
        <v>401005</v>
      </c>
      <c r="B441" s="36" t="s">
        <v>369</v>
      </c>
      <c r="C441" s="36" t="s">
        <v>370</v>
      </c>
      <c r="D441" s="36" t="s">
        <v>378</v>
      </c>
      <c r="E441" s="36" t="s">
        <v>11</v>
      </c>
    </row>
    <row r="442" spans="1:5" s="8" customFormat="1" ht="26.4" x14ac:dyDescent="0.3">
      <c r="A442" s="37">
        <v>321116</v>
      </c>
      <c r="B442" s="36" t="s">
        <v>369</v>
      </c>
      <c r="C442" s="36" t="s">
        <v>370</v>
      </c>
      <c r="D442" s="36" t="s">
        <v>379</v>
      </c>
      <c r="E442" s="36" t="s">
        <v>11</v>
      </c>
    </row>
    <row r="443" spans="1:5" s="8" customFormat="1" ht="26.4" x14ac:dyDescent="0.3">
      <c r="A443" s="37">
        <v>401006</v>
      </c>
      <c r="B443" s="36" t="s">
        <v>369</v>
      </c>
      <c r="C443" s="36" t="s">
        <v>370</v>
      </c>
      <c r="D443" s="36" t="s">
        <v>380</v>
      </c>
      <c r="E443" s="36" t="s">
        <v>11</v>
      </c>
    </row>
    <row r="444" spans="1:5" s="8" customFormat="1" ht="26.4" x14ac:dyDescent="0.3">
      <c r="A444" s="37">
        <v>401007</v>
      </c>
      <c r="B444" s="36" t="s">
        <v>369</v>
      </c>
      <c r="C444" s="36" t="s">
        <v>370</v>
      </c>
      <c r="D444" s="36" t="s">
        <v>381</v>
      </c>
      <c r="E444" s="36" t="s">
        <v>11</v>
      </c>
    </row>
    <row r="445" spans="1:5" s="8" customFormat="1" ht="26.4" x14ac:dyDescent="0.3">
      <c r="A445" s="37">
        <v>401099</v>
      </c>
      <c r="B445" s="36" t="s">
        <v>369</v>
      </c>
      <c r="C445" s="36" t="s">
        <v>370</v>
      </c>
      <c r="D445" s="36" t="s">
        <v>19</v>
      </c>
      <c r="E445" s="36" t="s">
        <v>11</v>
      </c>
    </row>
    <row r="446" spans="1:5" s="8" customFormat="1" ht="26.4" x14ac:dyDescent="0.3">
      <c r="A446" s="37">
        <v>321200</v>
      </c>
      <c r="B446" s="36" t="s">
        <v>369</v>
      </c>
      <c r="C446" s="36" t="s">
        <v>382</v>
      </c>
      <c r="D446" s="36" t="s">
        <v>7</v>
      </c>
      <c r="E446" s="36" t="s">
        <v>11</v>
      </c>
    </row>
    <row r="447" spans="1:5" s="8" customFormat="1" ht="26.4" x14ac:dyDescent="0.3">
      <c r="A447" s="37">
        <v>321210</v>
      </c>
      <c r="B447" s="36" t="s">
        <v>369</v>
      </c>
      <c r="C447" s="36" t="s">
        <v>382</v>
      </c>
      <c r="D447" s="36" t="s">
        <v>383</v>
      </c>
      <c r="E447" s="36" t="s">
        <v>11</v>
      </c>
    </row>
    <row r="448" spans="1:5" s="8" customFormat="1" ht="26.4" x14ac:dyDescent="0.3">
      <c r="A448" s="37">
        <v>321211</v>
      </c>
      <c r="B448" s="36" t="s">
        <v>369</v>
      </c>
      <c r="C448" s="36" t="s">
        <v>382</v>
      </c>
      <c r="D448" s="36" t="s">
        <v>384</v>
      </c>
      <c r="E448" s="36" t="s">
        <v>11</v>
      </c>
    </row>
    <row r="449" spans="1:5" s="8" customFormat="1" ht="26.4" x14ac:dyDescent="0.3">
      <c r="A449" s="37">
        <v>321212</v>
      </c>
      <c r="B449" s="36" t="s">
        <v>369</v>
      </c>
      <c r="C449" s="36" t="s">
        <v>382</v>
      </c>
      <c r="D449" s="36" t="s">
        <v>385</v>
      </c>
      <c r="E449" s="36" t="s">
        <v>11</v>
      </c>
    </row>
    <row r="450" spans="1:5" s="8" customFormat="1" ht="26.4" x14ac:dyDescent="0.3">
      <c r="A450" s="37">
        <v>321213</v>
      </c>
      <c r="B450" s="36" t="s">
        <v>369</v>
      </c>
      <c r="C450" s="36" t="s">
        <v>382</v>
      </c>
      <c r="D450" s="36" t="s">
        <v>386</v>
      </c>
      <c r="E450" s="36" t="s">
        <v>11</v>
      </c>
    </row>
    <row r="451" spans="1:5" s="8" customFormat="1" ht="26.4" x14ac:dyDescent="0.3">
      <c r="A451" s="37">
        <v>321214</v>
      </c>
      <c r="B451" s="36" t="s">
        <v>369</v>
      </c>
      <c r="C451" s="36" t="s">
        <v>382</v>
      </c>
      <c r="D451" s="36" t="s">
        <v>387</v>
      </c>
      <c r="E451" s="36" t="s">
        <v>11</v>
      </c>
    </row>
    <row r="452" spans="1:5" s="8" customFormat="1" ht="26.4" x14ac:dyDescent="0.3">
      <c r="A452" s="37">
        <v>401101</v>
      </c>
      <c r="B452" s="36" t="s">
        <v>369</v>
      </c>
      <c r="C452" s="36" t="s">
        <v>382</v>
      </c>
      <c r="D452" s="36" t="s">
        <v>388</v>
      </c>
      <c r="E452" s="36" t="s">
        <v>11</v>
      </c>
    </row>
    <row r="453" spans="1:5" s="8" customFormat="1" ht="26.4" x14ac:dyDescent="0.3">
      <c r="A453" s="37">
        <v>401102</v>
      </c>
      <c r="B453" s="36" t="s">
        <v>369</v>
      </c>
      <c r="C453" s="36" t="s">
        <v>382</v>
      </c>
      <c r="D453" s="36" t="s">
        <v>389</v>
      </c>
      <c r="E453" s="36" t="s">
        <v>11</v>
      </c>
    </row>
    <row r="454" spans="1:5" s="8" customFormat="1" ht="26.4" x14ac:dyDescent="0.3">
      <c r="A454" s="37">
        <v>321215</v>
      </c>
      <c r="B454" s="36" t="s">
        <v>369</v>
      </c>
      <c r="C454" s="36" t="s">
        <v>382</v>
      </c>
      <c r="D454" s="36" t="s">
        <v>390</v>
      </c>
      <c r="E454" s="36" t="s">
        <v>11</v>
      </c>
    </row>
    <row r="455" spans="1:5" s="8" customFormat="1" ht="26.4" x14ac:dyDescent="0.3">
      <c r="A455" s="37">
        <v>401199</v>
      </c>
      <c r="B455" s="36" t="s">
        <v>369</v>
      </c>
      <c r="C455" s="36" t="s">
        <v>382</v>
      </c>
      <c r="D455" s="36" t="s">
        <v>19</v>
      </c>
      <c r="E455" s="36" t="s">
        <v>11</v>
      </c>
    </row>
    <row r="456" spans="1:5" s="8" customFormat="1" ht="26.4" x14ac:dyDescent="0.3">
      <c r="A456" s="37">
        <v>401201</v>
      </c>
      <c r="B456" s="36" t="s">
        <v>369</v>
      </c>
      <c r="C456" s="36" t="s">
        <v>391</v>
      </c>
      <c r="D456" s="36" t="s">
        <v>7</v>
      </c>
      <c r="E456" s="36" t="s">
        <v>11</v>
      </c>
    </row>
    <row r="457" spans="1:5" s="8" customFormat="1" ht="26.4" x14ac:dyDescent="0.3">
      <c r="A457" s="37">
        <v>322002</v>
      </c>
      <c r="B457" s="36" t="s">
        <v>369</v>
      </c>
      <c r="C457" s="36" t="s">
        <v>391</v>
      </c>
      <c r="D457" s="36" t="s">
        <v>392</v>
      </c>
      <c r="E457" s="36" t="s">
        <v>11</v>
      </c>
    </row>
    <row r="458" spans="1:5" s="8" customFormat="1" ht="26.4" x14ac:dyDescent="0.3">
      <c r="A458" s="37">
        <v>401202</v>
      </c>
      <c r="B458" s="36" t="s">
        <v>369</v>
      </c>
      <c r="C458" s="36" t="s">
        <v>391</v>
      </c>
      <c r="D458" s="36" t="s">
        <v>393</v>
      </c>
      <c r="E458" s="36" t="s">
        <v>11</v>
      </c>
    </row>
    <row r="459" spans="1:5" s="8" customFormat="1" ht="26.4" x14ac:dyDescent="0.3">
      <c r="A459" s="37">
        <v>401203</v>
      </c>
      <c r="B459" s="36" t="s">
        <v>369</v>
      </c>
      <c r="C459" s="36" t="s">
        <v>391</v>
      </c>
      <c r="D459" s="36" t="s">
        <v>394</v>
      </c>
      <c r="E459" s="36" t="s">
        <v>11</v>
      </c>
    </row>
    <row r="460" spans="1:5" s="8" customFormat="1" ht="26.4" x14ac:dyDescent="0.3">
      <c r="A460" s="37">
        <v>401204</v>
      </c>
      <c r="B460" s="36" t="s">
        <v>369</v>
      </c>
      <c r="C460" s="36" t="s">
        <v>391</v>
      </c>
      <c r="D460" s="36" t="s">
        <v>395</v>
      </c>
      <c r="E460" s="36" t="s">
        <v>11</v>
      </c>
    </row>
    <row r="461" spans="1:5" s="8" customFormat="1" ht="26.4" x14ac:dyDescent="0.3">
      <c r="A461" s="37">
        <v>401205</v>
      </c>
      <c r="B461" s="36" t="s">
        <v>369</v>
      </c>
      <c r="C461" s="36" t="s">
        <v>391</v>
      </c>
      <c r="D461" s="36" t="s">
        <v>396</v>
      </c>
      <c r="E461" s="36" t="s">
        <v>11</v>
      </c>
    </row>
    <row r="462" spans="1:5" s="8" customFormat="1" ht="26.4" x14ac:dyDescent="0.3">
      <c r="A462" s="37">
        <v>401206</v>
      </c>
      <c r="B462" s="36" t="s">
        <v>369</v>
      </c>
      <c r="C462" s="36" t="s">
        <v>391</v>
      </c>
      <c r="D462" s="36" t="s">
        <v>397</v>
      </c>
      <c r="E462" s="36" t="s">
        <v>11</v>
      </c>
    </row>
    <row r="463" spans="1:5" s="8" customFormat="1" ht="26.4" x14ac:dyDescent="0.3">
      <c r="A463" s="37">
        <v>401207</v>
      </c>
      <c r="B463" s="36" t="s">
        <v>369</v>
      </c>
      <c r="C463" s="36" t="s">
        <v>391</v>
      </c>
      <c r="D463" s="36" t="s">
        <v>398</v>
      </c>
      <c r="E463" s="36" t="s">
        <v>11</v>
      </c>
    </row>
    <row r="464" spans="1:5" s="8" customFormat="1" ht="26.4" x14ac:dyDescent="0.3">
      <c r="A464" s="37">
        <v>401208</v>
      </c>
      <c r="B464" s="36" t="s">
        <v>369</v>
      </c>
      <c r="C464" s="36" t="s">
        <v>391</v>
      </c>
      <c r="D464" s="36" t="s">
        <v>399</v>
      </c>
      <c r="E464" s="36" t="s">
        <v>11</v>
      </c>
    </row>
    <row r="465" spans="1:5" s="8" customFormat="1" ht="26.4" x14ac:dyDescent="0.3">
      <c r="A465" s="37">
        <v>401209</v>
      </c>
      <c r="B465" s="36" t="s">
        <v>369</v>
      </c>
      <c r="C465" s="36" t="s">
        <v>391</v>
      </c>
      <c r="D465" s="36" t="s">
        <v>400</v>
      </c>
      <c r="E465" s="36" t="s">
        <v>11</v>
      </c>
    </row>
    <row r="466" spans="1:5" s="8" customFormat="1" ht="26.4" x14ac:dyDescent="0.3">
      <c r="A466" s="37">
        <v>401210</v>
      </c>
      <c r="B466" s="36" t="s">
        <v>369</v>
      </c>
      <c r="C466" s="36" t="s">
        <v>391</v>
      </c>
      <c r="D466" s="36" t="s">
        <v>401</v>
      </c>
      <c r="E466" s="36" t="s">
        <v>11</v>
      </c>
    </row>
    <row r="467" spans="1:5" s="8" customFormat="1" ht="26.4" x14ac:dyDescent="0.3">
      <c r="A467" s="37">
        <v>401211</v>
      </c>
      <c r="B467" s="36" t="s">
        <v>369</v>
      </c>
      <c r="C467" s="36" t="s">
        <v>391</v>
      </c>
      <c r="D467" s="36" t="s">
        <v>402</v>
      </c>
      <c r="E467" s="36" t="s">
        <v>11</v>
      </c>
    </row>
    <row r="468" spans="1:5" s="8" customFormat="1" ht="26.4" x14ac:dyDescent="0.3">
      <c r="A468" s="37">
        <v>401299</v>
      </c>
      <c r="B468" s="36" t="s">
        <v>369</v>
      </c>
      <c r="C468" s="36" t="s">
        <v>391</v>
      </c>
      <c r="D468" s="36" t="s">
        <v>19</v>
      </c>
      <c r="E468" s="36" t="s">
        <v>11</v>
      </c>
    </row>
    <row r="469" spans="1:5" s="8" customFormat="1" ht="26.4" x14ac:dyDescent="0.3">
      <c r="A469" s="37">
        <v>401301</v>
      </c>
      <c r="B469" s="36" t="s">
        <v>369</v>
      </c>
      <c r="C469" s="36" t="s">
        <v>403</v>
      </c>
      <c r="D469" s="36" t="s">
        <v>7</v>
      </c>
      <c r="E469" s="36" t="s">
        <v>11</v>
      </c>
    </row>
    <row r="470" spans="1:5" s="8" customFormat="1" ht="26.4" x14ac:dyDescent="0.3">
      <c r="A470" s="37">
        <v>401302</v>
      </c>
      <c r="B470" s="36" t="s">
        <v>369</v>
      </c>
      <c r="C470" s="36" t="s">
        <v>403</v>
      </c>
      <c r="D470" s="36" t="s">
        <v>347</v>
      </c>
      <c r="E470" s="36" t="s">
        <v>11</v>
      </c>
    </row>
    <row r="471" spans="1:5" s="8" customFormat="1" ht="26.4" x14ac:dyDescent="0.3">
      <c r="A471" s="37">
        <v>401303</v>
      </c>
      <c r="B471" s="36" t="s">
        <v>369</v>
      </c>
      <c r="C471" s="36" t="s">
        <v>403</v>
      </c>
      <c r="D471" s="36" t="s">
        <v>404</v>
      </c>
      <c r="E471" s="36" t="s">
        <v>11</v>
      </c>
    </row>
    <row r="472" spans="1:5" s="8" customFormat="1" ht="26.4" x14ac:dyDescent="0.3">
      <c r="A472" s="37">
        <v>321117</v>
      </c>
      <c r="B472" s="36" t="s">
        <v>369</v>
      </c>
      <c r="C472" s="36" t="s">
        <v>403</v>
      </c>
      <c r="D472" s="36" t="s">
        <v>387</v>
      </c>
      <c r="E472" s="36" t="s">
        <v>11</v>
      </c>
    </row>
    <row r="473" spans="1:5" s="8" customFormat="1" ht="26.4" x14ac:dyDescent="0.3">
      <c r="A473" s="37">
        <v>401304</v>
      </c>
      <c r="B473" s="36" t="s">
        <v>369</v>
      </c>
      <c r="C473" s="36" t="s">
        <v>403</v>
      </c>
      <c r="D473" s="36" t="s">
        <v>380</v>
      </c>
      <c r="E473" s="36" t="s">
        <v>11</v>
      </c>
    </row>
    <row r="474" spans="1:5" s="8" customFormat="1" ht="26.4" x14ac:dyDescent="0.3">
      <c r="A474" s="37">
        <v>401305</v>
      </c>
      <c r="B474" s="36" t="s">
        <v>369</v>
      </c>
      <c r="C474" s="36" t="s">
        <v>403</v>
      </c>
      <c r="D474" s="36" t="s">
        <v>405</v>
      </c>
      <c r="E474" s="36" t="s">
        <v>11</v>
      </c>
    </row>
    <row r="475" spans="1:5" s="8" customFormat="1" ht="26.4" x14ac:dyDescent="0.3">
      <c r="A475" s="37">
        <v>401306</v>
      </c>
      <c r="B475" s="36" t="s">
        <v>369</v>
      </c>
      <c r="C475" s="36" t="s">
        <v>403</v>
      </c>
      <c r="D475" s="36" t="s">
        <v>406</v>
      </c>
      <c r="E475" s="36" t="s">
        <v>11</v>
      </c>
    </row>
    <row r="476" spans="1:5" s="8" customFormat="1" ht="26.4" x14ac:dyDescent="0.3">
      <c r="A476" s="37">
        <v>401399</v>
      </c>
      <c r="B476" s="36" t="s">
        <v>369</v>
      </c>
      <c r="C476" s="36" t="s">
        <v>403</v>
      </c>
      <c r="D476" s="36" t="s">
        <v>19</v>
      </c>
      <c r="E476" s="36" t="s">
        <v>11</v>
      </c>
    </row>
    <row r="477" spans="1:5" s="8" customFormat="1" ht="26.4" x14ac:dyDescent="0.3">
      <c r="A477" s="37">
        <v>401700</v>
      </c>
      <c r="B477" s="36" t="s">
        <v>369</v>
      </c>
      <c r="C477" s="36" t="s">
        <v>358</v>
      </c>
      <c r="D477" s="36" t="s">
        <v>7</v>
      </c>
      <c r="E477" s="36" t="s">
        <v>11</v>
      </c>
    </row>
    <row r="478" spans="1:5" s="8" customFormat="1" ht="26.4" x14ac:dyDescent="0.3">
      <c r="A478" s="38">
        <v>401710</v>
      </c>
      <c r="B478" s="7" t="s">
        <v>369</v>
      </c>
      <c r="C478" s="7" t="s">
        <v>358</v>
      </c>
      <c r="D478" s="7" t="s">
        <v>359</v>
      </c>
      <c r="E478" s="36" t="s">
        <v>11</v>
      </c>
    </row>
    <row r="479" spans="1:5" s="8" customFormat="1" ht="26.4" x14ac:dyDescent="0.3">
      <c r="A479" s="38">
        <v>401720</v>
      </c>
      <c r="B479" s="7" t="s">
        <v>369</v>
      </c>
      <c r="C479" s="7" t="s">
        <v>358</v>
      </c>
      <c r="D479" s="7" t="s">
        <v>360</v>
      </c>
      <c r="E479" s="36" t="s">
        <v>11</v>
      </c>
    </row>
    <row r="480" spans="1:5" s="8" customFormat="1" ht="26.4" x14ac:dyDescent="0.3">
      <c r="A480" s="38">
        <v>401730</v>
      </c>
      <c r="B480" s="7" t="s">
        <v>369</v>
      </c>
      <c r="C480" s="7" t="s">
        <v>358</v>
      </c>
      <c r="D480" s="7" t="s">
        <v>361</v>
      </c>
      <c r="E480" s="36" t="s">
        <v>11</v>
      </c>
    </row>
    <row r="481" spans="1:5" s="8" customFormat="1" ht="26.4" x14ac:dyDescent="0.3">
      <c r="A481" s="38">
        <v>401799</v>
      </c>
      <c r="B481" s="7" t="s">
        <v>369</v>
      </c>
      <c r="C481" s="7" t="s">
        <v>358</v>
      </c>
      <c r="D481" s="7" t="s">
        <v>19</v>
      </c>
      <c r="E481" s="36" t="s">
        <v>11</v>
      </c>
    </row>
    <row r="482" spans="1:5" s="8" customFormat="1" ht="26.4" x14ac:dyDescent="0.3">
      <c r="A482" s="38">
        <v>401401</v>
      </c>
      <c r="B482" s="7" t="s">
        <v>369</v>
      </c>
      <c r="C482" s="7" t="s">
        <v>407</v>
      </c>
      <c r="D482" s="7" t="s">
        <v>7</v>
      </c>
      <c r="E482" s="7" t="s">
        <v>11</v>
      </c>
    </row>
    <row r="483" spans="1:5" s="8" customFormat="1" ht="26.4" x14ac:dyDescent="0.3">
      <c r="A483" s="38">
        <v>321110</v>
      </c>
      <c r="B483" s="7" t="s">
        <v>369</v>
      </c>
      <c r="C483" s="7" t="s">
        <v>407</v>
      </c>
      <c r="D483" s="7" t="s">
        <v>408</v>
      </c>
      <c r="E483" s="7" t="s">
        <v>11</v>
      </c>
    </row>
    <row r="484" spans="1:5" s="8" customFormat="1" ht="26.4" x14ac:dyDescent="0.3">
      <c r="A484" s="38">
        <v>321111</v>
      </c>
      <c r="B484" s="7" t="s">
        <v>369</v>
      </c>
      <c r="C484" s="7" t="s">
        <v>407</v>
      </c>
      <c r="D484" s="7" t="s">
        <v>409</v>
      </c>
      <c r="E484" s="7" t="s">
        <v>11</v>
      </c>
    </row>
    <row r="485" spans="1:5" s="8" customFormat="1" ht="26.4" x14ac:dyDescent="0.3">
      <c r="A485" s="6">
        <v>401402</v>
      </c>
      <c r="B485" s="7" t="s">
        <v>369</v>
      </c>
      <c r="C485" s="7" t="s">
        <v>407</v>
      </c>
      <c r="D485" s="7" t="s">
        <v>410</v>
      </c>
      <c r="E485" s="7" t="s">
        <v>11</v>
      </c>
    </row>
    <row r="486" spans="1:5" s="8" customFormat="1" ht="26.4" x14ac:dyDescent="0.3">
      <c r="A486" s="39">
        <v>401403</v>
      </c>
      <c r="B486" s="7" t="s">
        <v>369</v>
      </c>
      <c r="C486" s="7" t="s">
        <v>407</v>
      </c>
      <c r="D486" s="7" t="s">
        <v>411</v>
      </c>
      <c r="E486" s="7" t="s">
        <v>11</v>
      </c>
    </row>
    <row r="487" spans="1:5" s="8" customFormat="1" ht="26.4" x14ac:dyDescent="0.3">
      <c r="A487" s="39">
        <v>401404</v>
      </c>
      <c r="B487" s="7" t="s">
        <v>369</v>
      </c>
      <c r="C487" s="7" t="s">
        <v>407</v>
      </c>
      <c r="D487" s="7" t="s">
        <v>412</v>
      </c>
      <c r="E487" s="7" t="s">
        <v>11</v>
      </c>
    </row>
    <row r="488" spans="1:5" s="8" customFormat="1" ht="26.4" x14ac:dyDescent="0.3">
      <c r="A488" s="39">
        <v>401405</v>
      </c>
      <c r="B488" s="7" t="s">
        <v>369</v>
      </c>
      <c r="C488" s="7" t="s">
        <v>407</v>
      </c>
      <c r="D488" s="7" t="s">
        <v>413</v>
      </c>
      <c r="E488" s="7" t="s">
        <v>11</v>
      </c>
    </row>
    <row r="489" spans="1:5" s="8" customFormat="1" ht="26.4" x14ac:dyDescent="0.3">
      <c r="A489" s="39">
        <v>401406</v>
      </c>
      <c r="B489" s="7" t="s">
        <v>369</v>
      </c>
      <c r="C489" s="7" t="s">
        <v>407</v>
      </c>
      <c r="D489" s="7" t="s">
        <v>414</v>
      </c>
      <c r="E489" s="7" t="s">
        <v>11</v>
      </c>
    </row>
    <row r="490" spans="1:5" s="8" customFormat="1" ht="26.4" x14ac:dyDescent="0.3">
      <c r="A490" s="6">
        <v>401407</v>
      </c>
      <c r="B490" s="7" t="s">
        <v>369</v>
      </c>
      <c r="C490" s="7" t="s">
        <v>407</v>
      </c>
      <c r="D490" s="7" t="s">
        <v>415</v>
      </c>
      <c r="E490" s="7" t="s">
        <v>11</v>
      </c>
    </row>
    <row r="491" spans="1:5" s="8" customFormat="1" ht="26.4" x14ac:dyDescent="0.3">
      <c r="A491" s="6">
        <v>401408</v>
      </c>
      <c r="B491" s="7" t="s">
        <v>369</v>
      </c>
      <c r="C491" s="7" t="s">
        <v>407</v>
      </c>
      <c r="D491" s="7" t="s">
        <v>416</v>
      </c>
      <c r="E491" s="7" t="s">
        <v>11</v>
      </c>
    </row>
    <row r="492" spans="1:5" s="8" customFormat="1" ht="26.4" x14ac:dyDescent="0.3">
      <c r="A492" s="6">
        <v>321118</v>
      </c>
      <c r="B492" s="7" t="s">
        <v>369</v>
      </c>
      <c r="C492" s="7" t="s">
        <v>407</v>
      </c>
      <c r="D492" s="7" t="s">
        <v>417</v>
      </c>
      <c r="E492" s="7" t="s">
        <v>11</v>
      </c>
    </row>
    <row r="493" spans="1:5" s="8" customFormat="1" ht="26.4" x14ac:dyDescent="0.3">
      <c r="A493" s="6">
        <v>401409</v>
      </c>
      <c r="B493" s="7" t="s">
        <v>369</v>
      </c>
      <c r="C493" s="7" t="s">
        <v>407</v>
      </c>
      <c r="D493" s="7" t="s">
        <v>418</v>
      </c>
      <c r="E493" s="7" t="s">
        <v>11</v>
      </c>
    </row>
    <row r="494" spans="1:5" s="8" customFormat="1" ht="26.4" x14ac:dyDescent="0.3">
      <c r="A494" s="40">
        <v>401410</v>
      </c>
      <c r="B494" s="7" t="s">
        <v>369</v>
      </c>
      <c r="C494" s="7" t="s">
        <v>407</v>
      </c>
      <c r="D494" s="7" t="s">
        <v>419</v>
      </c>
      <c r="E494" s="7" t="s">
        <v>11</v>
      </c>
    </row>
    <row r="495" spans="1:5" s="8" customFormat="1" ht="26.4" x14ac:dyDescent="0.3">
      <c r="A495" s="40">
        <v>401411</v>
      </c>
      <c r="B495" s="7" t="s">
        <v>369</v>
      </c>
      <c r="C495" s="7" t="s">
        <v>407</v>
      </c>
      <c r="D495" s="7" t="s">
        <v>420</v>
      </c>
      <c r="E495" s="7" t="s">
        <v>11</v>
      </c>
    </row>
    <row r="496" spans="1:5" s="8" customFormat="1" ht="26.4" x14ac:dyDescent="0.3">
      <c r="A496" s="40">
        <v>401412</v>
      </c>
      <c r="B496" s="7" t="s">
        <v>369</v>
      </c>
      <c r="C496" s="7" t="s">
        <v>407</v>
      </c>
      <c r="D496" s="7" t="s">
        <v>421</v>
      </c>
      <c r="E496" s="7" t="s">
        <v>11</v>
      </c>
    </row>
    <row r="497" spans="1:5" s="8" customFormat="1" ht="26.4" x14ac:dyDescent="0.3">
      <c r="A497" s="40">
        <v>401413</v>
      </c>
      <c r="B497" s="7" t="s">
        <v>369</v>
      </c>
      <c r="C497" s="7" t="s">
        <v>407</v>
      </c>
      <c r="D497" s="7" t="s">
        <v>422</v>
      </c>
      <c r="E497" s="7" t="s">
        <v>11</v>
      </c>
    </row>
    <row r="498" spans="1:5" s="8" customFormat="1" ht="26.4" x14ac:dyDescent="0.3">
      <c r="A498" s="6">
        <v>401414</v>
      </c>
      <c r="B498" s="7" t="s">
        <v>369</v>
      </c>
      <c r="C498" s="7" t="s">
        <v>407</v>
      </c>
      <c r="D498" s="7" t="s">
        <v>423</v>
      </c>
      <c r="E498" s="7" t="s">
        <v>11</v>
      </c>
    </row>
    <row r="499" spans="1:5" s="8" customFormat="1" ht="26.4" x14ac:dyDescent="0.3">
      <c r="A499" s="40">
        <v>401499</v>
      </c>
      <c r="B499" s="7" t="s">
        <v>369</v>
      </c>
      <c r="C499" s="7" t="s">
        <v>407</v>
      </c>
      <c r="D499" s="7" t="s">
        <v>19</v>
      </c>
      <c r="E499" s="36" t="s">
        <v>11</v>
      </c>
    </row>
    <row r="500" spans="1:5" s="8" customFormat="1" ht="26.4" x14ac:dyDescent="0.3">
      <c r="A500" s="40">
        <v>401501</v>
      </c>
      <c r="B500" s="7" t="s">
        <v>369</v>
      </c>
      <c r="C500" s="7" t="s">
        <v>424</v>
      </c>
      <c r="D500" s="7" t="s">
        <v>7</v>
      </c>
      <c r="E500" s="36" t="s">
        <v>11</v>
      </c>
    </row>
    <row r="501" spans="1:5" s="8" customFormat="1" ht="26.4" x14ac:dyDescent="0.3">
      <c r="A501" s="6">
        <v>401502</v>
      </c>
      <c r="B501" s="7" t="s">
        <v>369</v>
      </c>
      <c r="C501" s="7" t="s">
        <v>424</v>
      </c>
      <c r="D501" s="7" t="s">
        <v>313</v>
      </c>
      <c r="E501" s="7" t="s">
        <v>11</v>
      </c>
    </row>
    <row r="502" spans="1:5" s="8" customFormat="1" ht="26.4" x14ac:dyDescent="0.3">
      <c r="A502" s="6">
        <v>401503</v>
      </c>
      <c r="B502" s="7" t="s">
        <v>369</v>
      </c>
      <c r="C502" s="7" t="s">
        <v>424</v>
      </c>
      <c r="D502" s="7" t="s">
        <v>425</v>
      </c>
      <c r="E502" s="7" t="s">
        <v>11</v>
      </c>
    </row>
    <row r="503" spans="1:5" s="8" customFormat="1" ht="26.4" x14ac:dyDescent="0.3">
      <c r="A503" s="41">
        <v>401504</v>
      </c>
      <c r="B503" s="7" t="s">
        <v>369</v>
      </c>
      <c r="C503" s="7" t="s">
        <v>424</v>
      </c>
      <c r="D503" s="7" t="s">
        <v>426</v>
      </c>
      <c r="E503" s="7" t="s">
        <v>11</v>
      </c>
    </row>
    <row r="504" spans="1:5" s="8" customFormat="1" ht="26.4" x14ac:dyDescent="0.3">
      <c r="A504" s="41">
        <v>401599</v>
      </c>
      <c r="B504" s="7" t="s">
        <v>369</v>
      </c>
      <c r="C504" s="7" t="s">
        <v>424</v>
      </c>
      <c r="D504" s="20" t="s">
        <v>19</v>
      </c>
      <c r="E504" s="36" t="s">
        <v>11</v>
      </c>
    </row>
    <row r="505" spans="1:5" s="8" customFormat="1" ht="26.4" x14ac:dyDescent="0.3">
      <c r="A505" s="41">
        <v>401601</v>
      </c>
      <c r="B505" s="7" t="s">
        <v>369</v>
      </c>
      <c r="C505" s="7" t="s">
        <v>427</v>
      </c>
      <c r="D505" s="7" t="s">
        <v>7</v>
      </c>
      <c r="E505" s="36" t="s">
        <v>11</v>
      </c>
    </row>
    <row r="506" spans="1:5" s="8" customFormat="1" ht="26.4" x14ac:dyDescent="0.3">
      <c r="A506" s="41">
        <v>401602</v>
      </c>
      <c r="B506" s="7" t="s">
        <v>369</v>
      </c>
      <c r="C506" s="7" t="s">
        <v>427</v>
      </c>
      <c r="D506" s="7" t="s">
        <v>428</v>
      </c>
      <c r="E506" s="7" t="s">
        <v>11</v>
      </c>
    </row>
    <row r="507" spans="1:5" s="8" customFormat="1" ht="26.4" x14ac:dyDescent="0.3">
      <c r="A507" s="41">
        <v>401603</v>
      </c>
      <c r="B507" s="7" t="s">
        <v>369</v>
      </c>
      <c r="C507" s="7" t="s">
        <v>427</v>
      </c>
      <c r="D507" s="7" t="s">
        <v>429</v>
      </c>
      <c r="E507" s="7" t="s">
        <v>11</v>
      </c>
    </row>
    <row r="508" spans="1:5" s="8" customFormat="1" ht="26.4" x14ac:dyDescent="0.3">
      <c r="A508" s="41">
        <v>321119</v>
      </c>
      <c r="B508" s="7" t="s">
        <v>369</v>
      </c>
      <c r="C508" s="7" t="s">
        <v>427</v>
      </c>
      <c r="D508" s="7" t="s">
        <v>430</v>
      </c>
      <c r="E508" s="7" t="s">
        <v>11</v>
      </c>
    </row>
    <row r="509" spans="1:5" s="8" customFormat="1" ht="26.4" x14ac:dyDescent="0.3">
      <c r="A509" s="6">
        <v>401605</v>
      </c>
      <c r="B509" s="7" t="s">
        <v>369</v>
      </c>
      <c r="C509" s="7" t="s">
        <v>427</v>
      </c>
      <c r="D509" s="7" t="s">
        <v>19</v>
      </c>
      <c r="E509" s="36" t="s">
        <v>11</v>
      </c>
    </row>
    <row r="510" spans="1:5" s="8" customFormat="1" ht="26.4" x14ac:dyDescent="0.3">
      <c r="A510" s="6">
        <v>409999</v>
      </c>
      <c r="B510" s="7" t="s">
        <v>369</v>
      </c>
      <c r="C510" s="7" t="s">
        <v>19</v>
      </c>
      <c r="D510" s="7" t="s">
        <v>7</v>
      </c>
      <c r="E510" s="36" t="s">
        <v>11</v>
      </c>
    </row>
    <row r="511" spans="1:5" s="8" customFormat="1" x14ac:dyDescent="0.3">
      <c r="A511" s="42"/>
      <c r="B511" s="7"/>
      <c r="C511" s="7" t="s">
        <v>7</v>
      </c>
      <c r="D511" s="7" t="s">
        <v>7</v>
      </c>
      <c r="E511" s="7"/>
    </row>
    <row r="512" spans="1:5" s="8" customFormat="1" x14ac:dyDescent="0.3">
      <c r="A512" s="42">
        <v>410000</v>
      </c>
      <c r="B512" s="12" t="s">
        <v>431</v>
      </c>
      <c r="C512" s="12" t="s">
        <v>7</v>
      </c>
      <c r="D512" s="12" t="s">
        <v>7</v>
      </c>
      <c r="E512" s="12" t="s">
        <v>8</v>
      </c>
    </row>
    <row r="513" spans="1:5" s="8" customFormat="1" x14ac:dyDescent="0.3">
      <c r="A513" s="42">
        <v>321300</v>
      </c>
      <c r="B513" s="12" t="s">
        <v>431</v>
      </c>
      <c r="C513" s="12" t="s">
        <v>130</v>
      </c>
      <c r="D513" s="12" t="s">
        <v>7</v>
      </c>
      <c r="E513" s="12" t="s">
        <v>37</v>
      </c>
    </row>
    <row r="514" spans="1:5" s="8" customFormat="1" ht="26.4" x14ac:dyDescent="0.3">
      <c r="A514" s="42">
        <v>321310</v>
      </c>
      <c r="B514" s="12" t="s">
        <v>431</v>
      </c>
      <c r="C514" s="12" t="s">
        <v>130</v>
      </c>
      <c r="D514" s="12" t="s">
        <v>157</v>
      </c>
      <c r="E514" s="12" t="s">
        <v>432</v>
      </c>
    </row>
    <row r="515" spans="1:5" s="8" customFormat="1" x14ac:dyDescent="0.3">
      <c r="A515" s="42">
        <v>321312</v>
      </c>
      <c r="B515" s="7" t="s">
        <v>431</v>
      </c>
      <c r="C515" s="7" t="s">
        <v>130</v>
      </c>
      <c r="D515" s="7" t="s">
        <v>433</v>
      </c>
      <c r="E515" s="7" t="s">
        <v>434</v>
      </c>
    </row>
    <row r="516" spans="1:5" s="8" customFormat="1" x14ac:dyDescent="0.3">
      <c r="A516" s="42">
        <v>321313</v>
      </c>
      <c r="B516" s="7" t="s">
        <v>431</v>
      </c>
      <c r="C516" s="7" t="s">
        <v>130</v>
      </c>
      <c r="D516" s="20" t="s">
        <v>435</v>
      </c>
      <c r="E516" s="20" t="s">
        <v>436</v>
      </c>
    </row>
    <row r="517" spans="1:5" s="8" customFormat="1" x14ac:dyDescent="0.3">
      <c r="A517" s="42">
        <v>321399</v>
      </c>
      <c r="B517" s="7" t="s">
        <v>431</v>
      </c>
      <c r="C517" s="7" t="s">
        <v>130</v>
      </c>
      <c r="D517" s="20" t="s">
        <v>19</v>
      </c>
      <c r="E517" s="12" t="s">
        <v>37</v>
      </c>
    </row>
    <row r="518" spans="1:5" s="8" customFormat="1" x14ac:dyDescent="0.3">
      <c r="A518" s="42">
        <v>419999</v>
      </c>
      <c r="B518" s="7" t="s">
        <v>431</v>
      </c>
      <c r="C518" s="7" t="s">
        <v>19</v>
      </c>
      <c r="D518" s="20" t="s">
        <v>7</v>
      </c>
      <c r="E518" s="12" t="s">
        <v>8</v>
      </c>
    </row>
    <row r="519" spans="1:5" s="8" customFormat="1" x14ac:dyDescent="0.3">
      <c r="A519" s="42"/>
      <c r="B519" s="7"/>
      <c r="C519" s="7" t="s">
        <v>7</v>
      </c>
      <c r="D519" s="20" t="s">
        <v>7</v>
      </c>
      <c r="E519" s="20"/>
    </row>
    <row r="520" spans="1:5" s="8" customFormat="1" x14ac:dyDescent="0.3">
      <c r="A520" s="42">
        <v>330000</v>
      </c>
      <c r="B520" s="12" t="s">
        <v>437</v>
      </c>
      <c r="C520" s="12" t="s">
        <v>7</v>
      </c>
      <c r="D520" s="12" t="s">
        <v>7</v>
      </c>
      <c r="E520" s="12" t="s">
        <v>8</v>
      </c>
    </row>
    <row r="521" spans="1:5" s="8" customFormat="1" x14ac:dyDescent="0.3">
      <c r="A521" s="42">
        <v>331000</v>
      </c>
      <c r="B521" s="7" t="s">
        <v>437</v>
      </c>
      <c r="C521" s="7" t="s">
        <v>438</v>
      </c>
      <c r="D521" s="7" t="s">
        <v>7</v>
      </c>
      <c r="E521" s="7" t="s">
        <v>37</v>
      </c>
    </row>
    <row r="522" spans="1:5" s="8" customFormat="1" x14ac:dyDescent="0.3">
      <c r="A522" s="42">
        <v>331100</v>
      </c>
      <c r="B522" s="7" t="s">
        <v>437</v>
      </c>
      <c r="C522" s="7" t="s">
        <v>439</v>
      </c>
      <c r="D522" s="7" t="s">
        <v>7</v>
      </c>
      <c r="E522" s="7" t="s">
        <v>11</v>
      </c>
    </row>
    <row r="523" spans="1:5" s="8" customFormat="1" x14ac:dyDescent="0.3">
      <c r="A523" s="42">
        <v>331300</v>
      </c>
      <c r="B523" s="7" t="s">
        <v>437</v>
      </c>
      <c r="C523" s="7" t="s">
        <v>440</v>
      </c>
      <c r="D523" s="7" t="s">
        <v>7</v>
      </c>
      <c r="E523" s="7" t="s">
        <v>37</v>
      </c>
    </row>
    <row r="524" spans="1:5" s="8" customFormat="1" x14ac:dyDescent="0.3">
      <c r="A524" s="42">
        <v>331200</v>
      </c>
      <c r="B524" s="7" t="s">
        <v>437</v>
      </c>
      <c r="C524" s="7" t="s">
        <v>441</v>
      </c>
      <c r="D524" s="7" t="s">
        <v>7</v>
      </c>
      <c r="E524" s="7" t="s">
        <v>11</v>
      </c>
    </row>
    <row r="525" spans="1:5" s="8" customFormat="1" ht="26.4" x14ac:dyDescent="0.3">
      <c r="A525" s="42">
        <v>331400</v>
      </c>
      <c r="B525" s="12" t="s">
        <v>437</v>
      </c>
      <c r="C525" s="12" t="s">
        <v>442</v>
      </c>
      <c r="D525" s="12" t="s">
        <v>7</v>
      </c>
      <c r="E525" s="12" t="s">
        <v>443</v>
      </c>
    </row>
    <row r="526" spans="1:5" s="8" customFormat="1" x14ac:dyDescent="0.3">
      <c r="A526" s="42">
        <v>339999</v>
      </c>
      <c r="B526" s="12" t="s">
        <v>437</v>
      </c>
      <c r="C526" s="12" t="s">
        <v>19</v>
      </c>
      <c r="D526" s="12" t="s">
        <v>7</v>
      </c>
      <c r="E526" s="12" t="s">
        <v>8</v>
      </c>
    </row>
    <row r="527" spans="1:5" s="8" customFormat="1" x14ac:dyDescent="0.3">
      <c r="A527" s="42"/>
      <c r="B527" s="12"/>
      <c r="C527" s="12" t="s">
        <v>7</v>
      </c>
      <c r="D527" s="12" t="s">
        <v>7</v>
      </c>
      <c r="E527" s="12"/>
    </row>
    <row r="528" spans="1:5" s="8" customFormat="1" x14ac:dyDescent="0.3">
      <c r="A528" s="42">
        <v>340000</v>
      </c>
      <c r="B528" s="7" t="s">
        <v>444</v>
      </c>
      <c r="C528" s="7" t="s">
        <v>7</v>
      </c>
      <c r="D528" s="7" t="s">
        <v>7</v>
      </c>
      <c r="E528" s="7" t="s">
        <v>37</v>
      </c>
    </row>
    <row r="529" spans="1:5" s="8" customFormat="1" x14ac:dyDescent="0.3">
      <c r="A529" s="6">
        <v>341000</v>
      </c>
      <c r="B529" s="7" t="s">
        <v>444</v>
      </c>
      <c r="C529" s="7" t="s">
        <v>445</v>
      </c>
      <c r="D529" s="7" t="s">
        <v>7</v>
      </c>
      <c r="E529" s="7" t="s">
        <v>37</v>
      </c>
    </row>
    <row r="530" spans="1:5" s="8" customFormat="1" x14ac:dyDescent="0.3">
      <c r="A530" s="6">
        <v>341010</v>
      </c>
      <c r="B530" s="7" t="s">
        <v>444</v>
      </c>
      <c r="C530" s="7" t="s">
        <v>445</v>
      </c>
      <c r="D530" s="7" t="s">
        <v>446</v>
      </c>
      <c r="E530" s="7" t="s">
        <v>447</v>
      </c>
    </row>
    <row r="531" spans="1:5" s="8" customFormat="1" x14ac:dyDescent="0.3">
      <c r="A531" s="6">
        <v>341011</v>
      </c>
      <c r="B531" s="7" t="s">
        <v>444</v>
      </c>
      <c r="C531" s="7" t="s">
        <v>445</v>
      </c>
      <c r="D531" s="7" t="s">
        <v>448</v>
      </c>
      <c r="E531" s="7" t="s">
        <v>37</v>
      </c>
    </row>
    <row r="532" spans="1:5" s="8" customFormat="1" x14ac:dyDescent="0.3">
      <c r="A532" s="6">
        <v>341012</v>
      </c>
      <c r="B532" s="7" t="s">
        <v>444</v>
      </c>
      <c r="C532" s="7" t="s">
        <v>445</v>
      </c>
      <c r="D532" s="7" t="s">
        <v>449</v>
      </c>
      <c r="E532" s="7" t="s">
        <v>37</v>
      </c>
    </row>
    <row r="533" spans="1:5" s="8" customFormat="1" x14ac:dyDescent="0.3">
      <c r="A533" s="6">
        <v>341013</v>
      </c>
      <c r="B533" s="7" t="s">
        <v>444</v>
      </c>
      <c r="C533" s="7" t="s">
        <v>445</v>
      </c>
      <c r="D533" s="7" t="s">
        <v>450</v>
      </c>
      <c r="E533" s="7" t="s">
        <v>37</v>
      </c>
    </row>
    <row r="534" spans="1:5" s="8" customFormat="1" x14ac:dyDescent="0.3">
      <c r="A534" s="19">
        <v>341099</v>
      </c>
      <c r="B534" s="7" t="s">
        <v>444</v>
      </c>
      <c r="C534" s="7" t="s">
        <v>445</v>
      </c>
      <c r="D534" s="7" t="s">
        <v>19</v>
      </c>
      <c r="E534" s="7" t="s">
        <v>37</v>
      </c>
    </row>
    <row r="535" spans="1:5" s="8" customFormat="1" x14ac:dyDescent="0.3">
      <c r="A535" s="19">
        <v>341100</v>
      </c>
      <c r="B535" s="7" t="s">
        <v>444</v>
      </c>
      <c r="C535" s="7" t="s">
        <v>451</v>
      </c>
      <c r="D535" s="7" t="s">
        <v>7</v>
      </c>
      <c r="E535" s="7" t="s">
        <v>37</v>
      </c>
    </row>
    <row r="536" spans="1:5" s="8" customFormat="1" x14ac:dyDescent="0.3">
      <c r="A536" s="19">
        <v>341110</v>
      </c>
      <c r="B536" s="7" t="s">
        <v>444</v>
      </c>
      <c r="C536" s="7" t="s">
        <v>451</v>
      </c>
      <c r="D536" s="7" t="s">
        <v>452</v>
      </c>
      <c r="E536" s="7" t="s">
        <v>37</v>
      </c>
    </row>
    <row r="537" spans="1:5" s="8" customFormat="1" x14ac:dyDescent="0.3">
      <c r="A537" s="19">
        <v>341111</v>
      </c>
      <c r="B537" s="7" t="s">
        <v>444</v>
      </c>
      <c r="C537" s="7" t="s">
        <v>451</v>
      </c>
      <c r="D537" s="7" t="s">
        <v>453</v>
      </c>
      <c r="E537" s="7" t="s">
        <v>454</v>
      </c>
    </row>
    <row r="538" spans="1:5" s="8" customFormat="1" x14ac:dyDescent="0.3">
      <c r="A538" s="19">
        <v>341112</v>
      </c>
      <c r="B538" s="7" t="s">
        <v>444</v>
      </c>
      <c r="C538" s="7" t="s">
        <v>451</v>
      </c>
      <c r="D538" s="7" t="s">
        <v>455</v>
      </c>
      <c r="E538" s="7" t="s">
        <v>37</v>
      </c>
    </row>
    <row r="539" spans="1:5" s="8" customFormat="1" x14ac:dyDescent="0.3">
      <c r="A539" s="19">
        <v>341113</v>
      </c>
      <c r="B539" s="7" t="s">
        <v>444</v>
      </c>
      <c r="C539" s="7" t="s">
        <v>451</v>
      </c>
      <c r="D539" s="7" t="s">
        <v>456</v>
      </c>
      <c r="E539" s="7" t="s">
        <v>37</v>
      </c>
    </row>
    <row r="540" spans="1:5" s="8" customFormat="1" ht="26.4" x14ac:dyDescent="0.3">
      <c r="A540" s="19">
        <v>341114</v>
      </c>
      <c r="B540" s="7" t="s">
        <v>444</v>
      </c>
      <c r="C540" s="7" t="s">
        <v>451</v>
      </c>
      <c r="D540" s="7" t="s">
        <v>457</v>
      </c>
      <c r="E540" s="7" t="s">
        <v>458</v>
      </c>
    </row>
    <row r="541" spans="1:5" s="8" customFormat="1" x14ac:dyDescent="0.3">
      <c r="A541" s="19">
        <v>341199</v>
      </c>
      <c r="B541" s="7" t="s">
        <v>444</v>
      </c>
      <c r="C541" s="7" t="s">
        <v>451</v>
      </c>
      <c r="D541" s="7" t="s">
        <v>19</v>
      </c>
      <c r="E541" s="7" t="s">
        <v>37</v>
      </c>
    </row>
    <row r="542" spans="1:5" s="8" customFormat="1" x14ac:dyDescent="0.3">
      <c r="A542" s="19">
        <v>349999</v>
      </c>
      <c r="B542" s="7" t="s">
        <v>444</v>
      </c>
      <c r="C542" s="7" t="s">
        <v>19</v>
      </c>
      <c r="D542" s="7" t="s">
        <v>7</v>
      </c>
      <c r="E542" s="7" t="s">
        <v>37</v>
      </c>
    </row>
    <row r="543" spans="1:5" s="8" customFormat="1" x14ac:dyDescent="0.3">
      <c r="A543" s="19"/>
      <c r="B543" s="7"/>
      <c r="C543" s="7" t="s">
        <v>7</v>
      </c>
      <c r="D543" s="7" t="s">
        <v>7</v>
      </c>
      <c r="E543" s="7"/>
    </row>
    <row r="544" spans="1:5" s="8" customFormat="1" x14ac:dyDescent="0.3">
      <c r="A544" s="19">
        <v>350000</v>
      </c>
      <c r="B544" s="7" t="s">
        <v>459</v>
      </c>
      <c r="C544" s="7" t="s">
        <v>7</v>
      </c>
      <c r="D544" s="7" t="s">
        <v>7</v>
      </c>
      <c r="E544" s="7" t="s">
        <v>8</v>
      </c>
    </row>
    <row r="545" spans="1:5" s="8" customFormat="1" x14ac:dyDescent="0.3">
      <c r="A545" s="19">
        <v>350100</v>
      </c>
      <c r="B545" s="7" t="s">
        <v>459</v>
      </c>
      <c r="C545" s="7" t="s">
        <v>192</v>
      </c>
      <c r="D545" s="7" t="s">
        <v>7</v>
      </c>
      <c r="E545" s="7" t="s">
        <v>8</v>
      </c>
    </row>
    <row r="546" spans="1:5" s="8" customFormat="1" x14ac:dyDescent="0.3">
      <c r="A546" s="19">
        <v>350200</v>
      </c>
      <c r="B546" s="7" t="s">
        <v>459</v>
      </c>
      <c r="C546" s="7" t="s">
        <v>460</v>
      </c>
      <c r="D546" s="7" t="s">
        <v>7</v>
      </c>
      <c r="E546" s="7" t="s">
        <v>8</v>
      </c>
    </row>
    <row r="547" spans="1:5" s="8" customFormat="1" x14ac:dyDescent="0.3">
      <c r="A547" s="19">
        <v>351000</v>
      </c>
      <c r="B547" s="7" t="s">
        <v>459</v>
      </c>
      <c r="C547" s="7" t="s">
        <v>460</v>
      </c>
      <c r="D547" s="7" t="s">
        <v>461</v>
      </c>
      <c r="E547" s="7" t="s">
        <v>11</v>
      </c>
    </row>
    <row r="548" spans="1:5" s="8" customFormat="1" ht="26.4" x14ac:dyDescent="0.3">
      <c r="A548" s="19">
        <v>351100</v>
      </c>
      <c r="B548" s="7" t="s">
        <v>459</v>
      </c>
      <c r="C548" s="7" t="s">
        <v>460</v>
      </c>
      <c r="D548" s="7" t="s">
        <v>61</v>
      </c>
      <c r="E548" s="7" t="s">
        <v>462</v>
      </c>
    </row>
    <row r="549" spans="1:5" s="8" customFormat="1" x14ac:dyDescent="0.3">
      <c r="A549" s="19">
        <v>351200</v>
      </c>
      <c r="B549" s="7" t="s">
        <v>459</v>
      </c>
      <c r="C549" s="7" t="s">
        <v>460</v>
      </c>
      <c r="D549" s="7" t="s">
        <v>463</v>
      </c>
      <c r="E549" s="7" t="s">
        <v>11</v>
      </c>
    </row>
    <row r="550" spans="1:5" s="8" customFormat="1" x14ac:dyDescent="0.3">
      <c r="A550" s="19">
        <v>351500</v>
      </c>
      <c r="B550" s="7" t="s">
        <v>459</v>
      </c>
      <c r="C550" s="7" t="s">
        <v>460</v>
      </c>
      <c r="D550" s="7" t="s">
        <v>464</v>
      </c>
      <c r="E550" s="7" t="s">
        <v>11</v>
      </c>
    </row>
    <row r="551" spans="1:5" s="8" customFormat="1" x14ac:dyDescent="0.3">
      <c r="A551" s="19">
        <v>350299</v>
      </c>
      <c r="B551" s="7" t="s">
        <v>459</v>
      </c>
      <c r="C551" s="7" t="s">
        <v>460</v>
      </c>
      <c r="D551" s="7" t="s">
        <v>19</v>
      </c>
      <c r="E551" s="7" t="s">
        <v>8</v>
      </c>
    </row>
    <row r="552" spans="1:5" s="8" customFormat="1" x14ac:dyDescent="0.3">
      <c r="A552" s="19">
        <v>151612</v>
      </c>
      <c r="B552" s="7" t="s">
        <v>459</v>
      </c>
      <c r="C552" s="7" t="s">
        <v>465</v>
      </c>
      <c r="D552" s="7" t="s">
        <v>7</v>
      </c>
      <c r="E552" s="7" t="s">
        <v>11</v>
      </c>
    </row>
    <row r="553" spans="1:5" s="8" customFormat="1" x14ac:dyDescent="0.3">
      <c r="A553" s="19">
        <v>351400</v>
      </c>
      <c r="B553" s="7" t="s">
        <v>459</v>
      </c>
      <c r="C553" s="7" t="s">
        <v>466</v>
      </c>
      <c r="D553" s="7" t="s">
        <v>7</v>
      </c>
      <c r="E553" s="7" t="s">
        <v>21</v>
      </c>
    </row>
    <row r="554" spans="1:5" s="8" customFormat="1" x14ac:dyDescent="0.3">
      <c r="A554" s="19">
        <v>359999</v>
      </c>
      <c r="B554" s="7" t="s">
        <v>459</v>
      </c>
      <c r="C554" s="7" t="s">
        <v>19</v>
      </c>
      <c r="D554" s="7" t="s">
        <v>7</v>
      </c>
      <c r="E554" s="7" t="s">
        <v>8</v>
      </c>
    </row>
    <row r="555" spans="1:5" s="8" customFormat="1" x14ac:dyDescent="0.3">
      <c r="A555" s="19"/>
      <c r="B555" s="20"/>
      <c r="C555" s="20" t="s">
        <v>7</v>
      </c>
      <c r="D555" s="20" t="s">
        <v>7</v>
      </c>
      <c r="E555" s="20"/>
    </row>
    <row r="556" spans="1:5" s="8" customFormat="1" x14ac:dyDescent="0.3">
      <c r="A556" s="19">
        <v>370000</v>
      </c>
      <c r="B556" s="20" t="s">
        <v>467</v>
      </c>
      <c r="C556" s="20" t="s">
        <v>7</v>
      </c>
      <c r="D556" s="20" t="s">
        <v>7</v>
      </c>
      <c r="E556" s="20" t="s">
        <v>8</v>
      </c>
    </row>
    <row r="557" spans="1:5" s="8" customFormat="1" x14ac:dyDescent="0.3">
      <c r="A557" s="19">
        <v>371000</v>
      </c>
      <c r="B557" s="20" t="s">
        <v>467</v>
      </c>
      <c r="C557" s="20" t="s">
        <v>468</v>
      </c>
      <c r="D557" s="20" t="s">
        <v>7</v>
      </c>
      <c r="E557" s="20" t="s">
        <v>11</v>
      </c>
    </row>
    <row r="558" spans="1:5" s="8" customFormat="1" x14ac:dyDescent="0.3">
      <c r="A558" s="19">
        <v>371010</v>
      </c>
      <c r="B558" s="20" t="s">
        <v>467</v>
      </c>
      <c r="C558" s="20" t="s">
        <v>468</v>
      </c>
      <c r="D558" s="20" t="s">
        <v>146</v>
      </c>
      <c r="E558" s="20" t="s">
        <v>11</v>
      </c>
    </row>
    <row r="559" spans="1:5" s="8" customFormat="1" x14ac:dyDescent="0.3">
      <c r="A559" s="19">
        <v>371099</v>
      </c>
      <c r="B559" s="20" t="s">
        <v>467</v>
      </c>
      <c r="C559" s="20" t="s">
        <v>468</v>
      </c>
      <c r="D559" s="20" t="s">
        <v>19</v>
      </c>
      <c r="E559" s="20" t="s">
        <v>11</v>
      </c>
    </row>
    <row r="560" spans="1:5" s="8" customFormat="1" x14ac:dyDescent="0.3">
      <c r="A560" s="19">
        <v>371100</v>
      </c>
      <c r="B560" s="20" t="s">
        <v>467</v>
      </c>
      <c r="C560" s="20" t="s">
        <v>469</v>
      </c>
      <c r="D560" s="43" t="s">
        <v>7</v>
      </c>
      <c r="E560" s="44" t="s">
        <v>11</v>
      </c>
    </row>
    <row r="561" spans="1:5" s="8" customFormat="1" x14ac:dyDescent="0.3">
      <c r="A561" s="19">
        <v>371200</v>
      </c>
      <c r="B561" s="7" t="s">
        <v>467</v>
      </c>
      <c r="C561" s="7" t="s">
        <v>470</v>
      </c>
      <c r="D561" s="45" t="s">
        <v>7</v>
      </c>
      <c r="E561" s="7" t="s">
        <v>11</v>
      </c>
    </row>
    <row r="562" spans="1:5" s="8" customFormat="1" x14ac:dyDescent="0.3">
      <c r="A562" s="19">
        <v>371500</v>
      </c>
      <c r="B562" s="20" t="s">
        <v>467</v>
      </c>
      <c r="C562" s="20" t="s">
        <v>471</v>
      </c>
      <c r="D562" s="20"/>
      <c r="E562" s="20" t="s">
        <v>11</v>
      </c>
    </row>
    <row r="563" spans="1:5" s="8" customFormat="1" x14ac:dyDescent="0.3">
      <c r="A563" s="19">
        <v>371400</v>
      </c>
      <c r="B563" s="7" t="s">
        <v>467</v>
      </c>
      <c r="C563" s="7" t="s">
        <v>472</v>
      </c>
      <c r="D563" s="7"/>
      <c r="E563" s="7" t="s">
        <v>37</v>
      </c>
    </row>
    <row r="564" spans="1:5" s="8" customFormat="1" x14ac:dyDescent="0.3">
      <c r="A564" s="19">
        <v>371300</v>
      </c>
      <c r="B564" s="7" t="s">
        <v>467</v>
      </c>
      <c r="C564" s="7" t="s">
        <v>473</v>
      </c>
      <c r="D564" s="7" t="s">
        <v>7</v>
      </c>
      <c r="E564" s="7" t="s">
        <v>11</v>
      </c>
    </row>
    <row r="565" spans="1:5" s="5" customFormat="1" x14ac:dyDescent="0.3">
      <c r="A565" s="46">
        <v>379999</v>
      </c>
      <c r="B565" s="7" t="s">
        <v>467</v>
      </c>
      <c r="C565" s="7" t="s">
        <v>19</v>
      </c>
      <c r="D565" s="7" t="s">
        <v>7</v>
      </c>
      <c r="E565" s="20" t="s">
        <v>8</v>
      </c>
    </row>
    <row r="566" spans="1:5" x14ac:dyDescent="0.3">
      <c r="A566" s="47"/>
      <c r="B566" s="11"/>
      <c r="C566" s="11" t="s">
        <v>7</v>
      </c>
      <c r="D566" s="11" t="s">
        <v>7</v>
      </c>
      <c r="E566" s="11"/>
    </row>
    <row r="567" spans="1:5" x14ac:dyDescent="0.3">
      <c r="A567" s="47">
        <v>380000</v>
      </c>
      <c r="B567" s="11" t="s">
        <v>474</v>
      </c>
      <c r="C567" s="11" t="s">
        <v>7</v>
      </c>
      <c r="D567" s="11" t="s">
        <v>7</v>
      </c>
      <c r="E567" s="11" t="s">
        <v>37</v>
      </c>
    </row>
    <row r="568" spans="1:5" x14ac:dyDescent="0.3">
      <c r="A568" s="47">
        <v>381000</v>
      </c>
      <c r="B568" s="11" t="s">
        <v>474</v>
      </c>
      <c r="C568" s="11" t="s">
        <v>110</v>
      </c>
      <c r="D568" s="11" t="s">
        <v>7</v>
      </c>
      <c r="E568" s="11" t="s">
        <v>475</v>
      </c>
    </row>
    <row r="569" spans="1:5" x14ac:dyDescent="0.3">
      <c r="A569" s="47">
        <v>381700</v>
      </c>
      <c r="B569" s="11" t="s">
        <v>474</v>
      </c>
      <c r="C569" s="11" t="s">
        <v>476</v>
      </c>
      <c r="D569" s="11" t="s">
        <v>7</v>
      </c>
      <c r="E569" s="11" t="s">
        <v>37</v>
      </c>
    </row>
    <row r="570" spans="1:5" x14ac:dyDescent="0.3">
      <c r="A570" s="47">
        <v>381711</v>
      </c>
      <c r="B570" s="11" t="s">
        <v>474</v>
      </c>
      <c r="C570" s="11" t="s">
        <v>476</v>
      </c>
      <c r="D570" s="11" t="s">
        <v>61</v>
      </c>
      <c r="E570" s="11" t="s">
        <v>37</v>
      </c>
    </row>
    <row r="571" spans="1:5" x14ac:dyDescent="0.3">
      <c r="A571" s="47">
        <v>381712</v>
      </c>
      <c r="B571" s="11" t="s">
        <v>474</v>
      </c>
      <c r="C571" s="11" t="s">
        <v>476</v>
      </c>
      <c r="D571" s="11" t="s">
        <v>260</v>
      </c>
      <c r="E571" s="11" t="s">
        <v>37</v>
      </c>
    </row>
    <row r="572" spans="1:5" x14ac:dyDescent="0.3">
      <c r="A572" s="47">
        <v>381799</v>
      </c>
      <c r="B572" s="11" t="s">
        <v>474</v>
      </c>
      <c r="C572" s="11" t="s">
        <v>476</v>
      </c>
      <c r="D572" s="11" t="s">
        <v>19</v>
      </c>
      <c r="E572" s="11" t="s">
        <v>37</v>
      </c>
    </row>
    <row r="573" spans="1:5" x14ac:dyDescent="0.3">
      <c r="A573" s="47">
        <v>381100</v>
      </c>
      <c r="B573" s="11" t="s">
        <v>474</v>
      </c>
      <c r="C573" s="11" t="s">
        <v>477</v>
      </c>
      <c r="D573" s="11" t="s">
        <v>7</v>
      </c>
      <c r="E573" s="11" t="s">
        <v>37</v>
      </c>
    </row>
    <row r="574" spans="1:5" x14ac:dyDescent="0.3">
      <c r="A574" s="47">
        <v>381205</v>
      </c>
      <c r="B574" s="11" t="s">
        <v>474</v>
      </c>
      <c r="C574" s="11" t="s">
        <v>478</v>
      </c>
      <c r="D574" s="11" t="s">
        <v>7</v>
      </c>
      <c r="E574" s="11" t="s">
        <v>479</v>
      </c>
    </row>
    <row r="575" spans="1:5" x14ac:dyDescent="0.3">
      <c r="A575" s="47">
        <v>381204</v>
      </c>
      <c r="B575" s="11" t="s">
        <v>474</v>
      </c>
      <c r="C575" s="11" t="s">
        <v>478</v>
      </c>
      <c r="D575" s="11" t="s">
        <v>31</v>
      </c>
      <c r="E575" s="11" t="s">
        <v>479</v>
      </c>
    </row>
    <row r="576" spans="1:5" x14ac:dyDescent="0.3">
      <c r="A576" s="47">
        <v>381200</v>
      </c>
      <c r="B576" s="11" t="s">
        <v>474</v>
      </c>
      <c r="C576" s="11" t="s">
        <v>478</v>
      </c>
      <c r="D576" s="11" t="s">
        <v>293</v>
      </c>
      <c r="E576" s="11" t="s">
        <v>479</v>
      </c>
    </row>
    <row r="577" spans="1:5" x14ac:dyDescent="0.3">
      <c r="A577" s="47">
        <v>381206</v>
      </c>
      <c r="B577" s="11" t="s">
        <v>474</v>
      </c>
      <c r="C577" s="11" t="s">
        <v>478</v>
      </c>
      <c r="D577" s="11" t="s">
        <v>260</v>
      </c>
      <c r="E577" s="11" t="s">
        <v>479</v>
      </c>
    </row>
    <row r="578" spans="1:5" x14ac:dyDescent="0.3">
      <c r="A578" s="47">
        <v>381299</v>
      </c>
      <c r="B578" s="11" t="s">
        <v>474</v>
      </c>
      <c r="C578" s="11" t="s">
        <v>478</v>
      </c>
      <c r="D578" s="11" t="s">
        <v>19</v>
      </c>
      <c r="E578" s="11" t="s">
        <v>37</v>
      </c>
    </row>
    <row r="579" spans="1:5" x14ac:dyDescent="0.3">
      <c r="A579" s="47">
        <v>381210</v>
      </c>
      <c r="B579" s="11" t="s">
        <v>474</v>
      </c>
      <c r="C579" s="11" t="s">
        <v>31</v>
      </c>
      <c r="D579" s="11" t="s">
        <v>7</v>
      </c>
      <c r="E579" s="11" t="s">
        <v>480</v>
      </c>
    </row>
    <row r="580" spans="1:5" ht="26.4" x14ac:dyDescent="0.3">
      <c r="A580" s="47">
        <v>381300</v>
      </c>
      <c r="B580" s="11" t="s">
        <v>474</v>
      </c>
      <c r="C580" s="11" t="s">
        <v>112</v>
      </c>
      <c r="D580" s="11" t="s">
        <v>7</v>
      </c>
      <c r="E580" s="11" t="s">
        <v>481</v>
      </c>
    </row>
    <row r="581" spans="1:5" x14ac:dyDescent="0.3">
      <c r="A581" s="47">
        <v>381600</v>
      </c>
      <c r="B581" s="11" t="s">
        <v>474</v>
      </c>
      <c r="C581" s="11" t="s">
        <v>293</v>
      </c>
      <c r="D581" s="11" t="s">
        <v>7</v>
      </c>
      <c r="E581" s="11" t="s">
        <v>480</v>
      </c>
    </row>
    <row r="582" spans="1:5" x14ac:dyDescent="0.3">
      <c r="A582" s="47">
        <v>381400</v>
      </c>
      <c r="B582" s="11" t="s">
        <v>474</v>
      </c>
      <c r="C582" s="11" t="s">
        <v>62</v>
      </c>
      <c r="D582" s="11" t="s">
        <v>7</v>
      </c>
      <c r="E582" s="11" t="s">
        <v>480</v>
      </c>
    </row>
    <row r="583" spans="1:5" ht="26.4" x14ac:dyDescent="0.3">
      <c r="A583" s="47">
        <v>381500</v>
      </c>
      <c r="B583" s="11" t="s">
        <v>474</v>
      </c>
      <c r="C583" s="11" t="s">
        <v>482</v>
      </c>
      <c r="D583" s="11" t="s">
        <v>7</v>
      </c>
      <c r="E583" s="11" t="s">
        <v>483</v>
      </c>
    </row>
    <row r="584" spans="1:5" x14ac:dyDescent="0.3">
      <c r="A584" s="47">
        <v>381713</v>
      </c>
      <c r="B584" s="11" t="s">
        <v>474</v>
      </c>
      <c r="C584" s="11" t="s">
        <v>484</v>
      </c>
      <c r="D584" s="11" t="s">
        <v>7</v>
      </c>
      <c r="E584" s="11" t="s">
        <v>480</v>
      </c>
    </row>
    <row r="585" spans="1:5" x14ac:dyDescent="0.3">
      <c r="A585" s="47">
        <v>381800</v>
      </c>
      <c r="B585" s="11" t="s">
        <v>474</v>
      </c>
      <c r="C585" s="11" t="s">
        <v>259</v>
      </c>
      <c r="D585" s="11" t="s">
        <v>7</v>
      </c>
      <c r="E585" s="11" t="s">
        <v>37</v>
      </c>
    </row>
    <row r="586" spans="1:5" x14ac:dyDescent="0.3">
      <c r="A586" s="47">
        <v>381900</v>
      </c>
      <c r="B586" s="11" t="s">
        <v>474</v>
      </c>
      <c r="C586" s="11" t="s">
        <v>485</v>
      </c>
      <c r="D586" s="11" t="s">
        <v>7</v>
      </c>
      <c r="E586" s="11" t="s">
        <v>480</v>
      </c>
    </row>
    <row r="587" spans="1:5" x14ac:dyDescent="0.3">
      <c r="A587" s="47">
        <v>389999</v>
      </c>
      <c r="B587" s="11" t="s">
        <v>474</v>
      </c>
      <c r="C587" s="11" t="s">
        <v>19</v>
      </c>
      <c r="D587" s="11" t="s">
        <v>7</v>
      </c>
      <c r="E587" s="11" t="s">
        <v>8</v>
      </c>
    </row>
    <row r="588" spans="1:5" x14ac:dyDescent="0.3">
      <c r="A588" s="47"/>
      <c r="B588" s="11"/>
      <c r="C588" s="11" t="s">
        <v>7</v>
      </c>
      <c r="D588" s="11" t="s">
        <v>7</v>
      </c>
      <c r="E588" s="11"/>
    </row>
    <row r="589" spans="1:5" x14ac:dyDescent="0.3">
      <c r="A589" s="47">
        <v>390000</v>
      </c>
      <c r="B589" s="11" t="s">
        <v>486</v>
      </c>
      <c r="C589" s="11" t="s">
        <v>7</v>
      </c>
      <c r="D589" s="11" t="s">
        <v>7</v>
      </c>
      <c r="E589" s="11" t="s">
        <v>11</v>
      </c>
    </row>
    <row r="590" spans="1:5" x14ac:dyDescent="0.3">
      <c r="A590" s="47">
        <v>391000</v>
      </c>
      <c r="B590" s="11" t="s">
        <v>486</v>
      </c>
      <c r="C590" s="11" t="s">
        <v>487</v>
      </c>
      <c r="D590" s="11" t="s">
        <v>7</v>
      </c>
      <c r="E590" s="11" t="s">
        <v>11</v>
      </c>
    </row>
    <row r="591" spans="1:5" x14ac:dyDescent="0.3">
      <c r="A591" s="47">
        <v>391100</v>
      </c>
      <c r="B591" s="11" t="s">
        <v>486</v>
      </c>
      <c r="C591" s="11" t="s">
        <v>488</v>
      </c>
      <c r="D591" s="11" t="s">
        <v>7</v>
      </c>
      <c r="E591" s="11" t="s">
        <v>11</v>
      </c>
    </row>
    <row r="592" spans="1:5" x14ac:dyDescent="0.3">
      <c r="A592" s="47">
        <v>391110</v>
      </c>
      <c r="B592" s="11" t="s">
        <v>486</v>
      </c>
      <c r="C592" s="11" t="s">
        <v>488</v>
      </c>
      <c r="D592" s="11" t="s">
        <v>489</v>
      </c>
      <c r="E592" s="11" t="s">
        <v>11</v>
      </c>
    </row>
    <row r="593" spans="1:5" x14ac:dyDescent="0.3">
      <c r="A593" s="47">
        <v>181000</v>
      </c>
      <c r="B593" s="11" t="s">
        <v>486</v>
      </c>
      <c r="C593" s="11" t="s">
        <v>488</v>
      </c>
      <c r="D593" s="11" t="s">
        <v>490</v>
      </c>
      <c r="E593" s="11" t="s">
        <v>11</v>
      </c>
    </row>
    <row r="594" spans="1:5" x14ac:dyDescent="0.3">
      <c r="A594" s="47">
        <v>391111</v>
      </c>
      <c r="B594" s="11" t="s">
        <v>486</v>
      </c>
      <c r="C594" s="11" t="s">
        <v>488</v>
      </c>
      <c r="D594" s="11" t="s">
        <v>176</v>
      </c>
      <c r="E594" s="11" t="s">
        <v>11</v>
      </c>
    </row>
    <row r="595" spans="1:5" x14ac:dyDescent="0.3">
      <c r="A595" s="47">
        <v>391114</v>
      </c>
      <c r="B595" s="11" t="s">
        <v>486</v>
      </c>
      <c r="C595" s="11" t="s">
        <v>488</v>
      </c>
      <c r="D595" s="11" t="s">
        <v>491</v>
      </c>
      <c r="E595" s="11" t="s">
        <v>11</v>
      </c>
    </row>
    <row r="596" spans="1:5" x14ac:dyDescent="0.3">
      <c r="A596" s="47">
        <v>391199</v>
      </c>
      <c r="B596" s="11" t="s">
        <v>486</v>
      </c>
      <c r="C596" s="11" t="s">
        <v>488</v>
      </c>
      <c r="D596" s="11" t="s">
        <v>19</v>
      </c>
      <c r="E596" s="11" t="s">
        <v>11</v>
      </c>
    </row>
    <row r="597" spans="1:5" x14ac:dyDescent="0.3">
      <c r="A597" s="47">
        <v>391500</v>
      </c>
      <c r="B597" s="11" t="s">
        <v>486</v>
      </c>
      <c r="C597" s="11" t="s">
        <v>98</v>
      </c>
      <c r="D597" s="11" t="s">
        <v>7</v>
      </c>
      <c r="E597" s="11" t="s">
        <v>11</v>
      </c>
    </row>
    <row r="598" spans="1:5" x14ac:dyDescent="0.3">
      <c r="A598" s="47">
        <v>391200</v>
      </c>
      <c r="B598" s="11" t="s">
        <v>486</v>
      </c>
      <c r="C598" s="11" t="s">
        <v>492</v>
      </c>
      <c r="D598" s="11" t="s">
        <v>7</v>
      </c>
      <c r="E598" s="11" t="s">
        <v>11</v>
      </c>
    </row>
    <row r="599" spans="1:5" x14ac:dyDescent="0.3">
      <c r="A599" s="47">
        <v>391600</v>
      </c>
      <c r="B599" s="11" t="s">
        <v>486</v>
      </c>
      <c r="C599" s="11" t="s">
        <v>493</v>
      </c>
      <c r="D599" s="11"/>
      <c r="E599" s="11" t="s">
        <v>11</v>
      </c>
    </row>
    <row r="600" spans="1:5" x14ac:dyDescent="0.3">
      <c r="A600" s="47">
        <v>391610</v>
      </c>
      <c r="B600" s="11" t="s">
        <v>486</v>
      </c>
      <c r="C600" s="11" t="s">
        <v>493</v>
      </c>
      <c r="D600" s="11" t="s">
        <v>494</v>
      </c>
      <c r="E600" s="11" t="s">
        <v>11</v>
      </c>
    </row>
    <row r="601" spans="1:5" x14ac:dyDescent="0.3">
      <c r="A601" s="47">
        <v>391620</v>
      </c>
      <c r="B601" s="11" t="s">
        <v>486</v>
      </c>
      <c r="C601" s="11" t="s">
        <v>493</v>
      </c>
      <c r="D601" s="11" t="s">
        <v>495</v>
      </c>
      <c r="E601" s="11" t="s">
        <v>496</v>
      </c>
    </row>
    <row r="602" spans="1:5" x14ac:dyDescent="0.3">
      <c r="A602" s="47">
        <v>391699</v>
      </c>
      <c r="B602" s="11" t="s">
        <v>486</v>
      </c>
      <c r="C602" s="11" t="s">
        <v>493</v>
      </c>
      <c r="D602" s="11" t="s">
        <v>19</v>
      </c>
      <c r="E602" s="11" t="s">
        <v>11</v>
      </c>
    </row>
    <row r="603" spans="1:5" x14ac:dyDescent="0.3">
      <c r="A603" s="47">
        <v>391300</v>
      </c>
      <c r="B603" s="11" t="s">
        <v>486</v>
      </c>
      <c r="C603" s="11" t="s">
        <v>497</v>
      </c>
      <c r="D603" s="11" t="s">
        <v>7</v>
      </c>
      <c r="E603" s="11" t="s">
        <v>498</v>
      </c>
    </row>
    <row r="604" spans="1:5" x14ac:dyDescent="0.3">
      <c r="A604" s="47">
        <v>391310</v>
      </c>
      <c r="B604" s="11" t="s">
        <v>486</v>
      </c>
      <c r="C604" s="11" t="s">
        <v>497</v>
      </c>
      <c r="D604" s="11" t="s">
        <v>489</v>
      </c>
      <c r="E604" s="11" t="s">
        <v>498</v>
      </c>
    </row>
    <row r="605" spans="1:5" x14ac:dyDescent="0.3">
      <c r="A605" s="47">
        <v>391311</v>
      </c>
      <c r="B605" s="11" t="s">
        <v>486</v>
      </c>
      <c r="C605" s="11" t="s">
        <v>497</v>
      </c>
      <c r="D605" s="11" t="s">
        <v>176</v>
      </c>
      <c r="E605" s="11" t="s">
        <v>498</v>
      </c>
    </row>
    <row r="606" spans="1:5" x14ac:dyDescent="0.3">
      <c r="A606" s="47">
        <v>391314</v>
      </c>
      <c r="B606" s="11" t="s">
        <v>486</v>
      </c>
      <c r="C606" s="11" t="s">
        <v>497</v>
      </c>
      <c r="D606" s="11" t="s">
        <v>491</v>
      </c>
      <c r="E606" s="11" t="s">
        <v>498</v>
      </c>
    </row>
    <row r="607" spans="1:5" x14ac:dyDescent="0.3">
      <c r="A607" s="47">
        <v>391399</v>
      </c>
      <c r="B607" s="11" t="s">
        <v>486</v>
      </c>
      <c r="C607" s="11" t="s">
        <v>497</v>
      </c>
      <c r="D607" s="11" t="s">
        <v>19</v>
      </c>
      <c r="E607" s="11" t="s">
        <v>498</v>
      </c>
    </row>
    <row r="608" spans="1:5" ht="26.4" x14ac:dyDescent="0.3">
      <c r="A608" s="47">
        <v>391700</v>
      </c>
      <c r="B608" s="11" t="s">
        <v>486</v>
      </c>
      <c r="C608" s="11" t="s">
        <v>499</v>
      </c>
      <c r="D608" s="11"/>
      <c r="E608" s="11" t="s">
        <v>500</v>
      </c>
    </row>
    <row r="609" spans="1:5" x14ac:dyDescent="0.3">
      <c r="A609" s="47">
        <v>391400</v>
      </c>
      <c r="B609" s="11" t="s">
        <v>486</v>
      </c>
      <c r="C609" s="11" t="s">
        <v>501</v>
      </c>
      <c r="D609" s="11" t="s">
        <v>7</v>
      </c>
      <c r="E609" s="11" t="s">
        <v>11</v>
      </c>
    </row>
    <row r="610" spans="1:5" x14ac:dyDescent="0.3">
      <c r="A610" s="47">
        <v>391410</v>
      </c>
      <c r="B610" s="11" t="s">
        <v>486</v>
      </c>
      <c r="C610" s="11" t="s">
        <v>501</v>
      </c>
      <c r="D610" s="11" t="s">
        <v>489</v>
      </c>
      <c r="E610" s="11" t="s">
        <v>11</v>
      </c>
    </row>
    <row r="611" spans="1:5" x14ac:dyDescent="0.3">
      <c r="A611" s="47">
        <v>391420</v>
      </c>
      <c r="B611" s="11" t="s">
        <v>486</v>
      </c>
      <c r="C611" s="11" t="s">
        <v>501</v>
      </c>
      <c r="D611" s="11" t="s">
        <v>502</v>
      </c>
      <c r="E611" s="11" t="s">
        <v>11</v>
      </c>
    </row>
    <row r="612" spans="1:5" x14ac:dyDescent="0.3">
      <c r="A612" s="47">
        <v>391430</v>
      </c>
      <c r="B612" s="11" t="s">
        <v>486</v>
      </c>
      <c r="C612" s="11" t="s">
        <v>501</v>
      </c>
      <c r="D612" s="11" t="s">
        <v>247</v>
      </c>
      <c r="E612" s="11" t="s">
        <v>11</v>
      </c>
    </row>
    <row r="613" spans="1:5" x14ac:dyDescent="0.3">
      <c r="A613" s="47">
        <v>391440</v>
      </c>
      <c r="B613" s="11" t="s">
        <v>486</v>
      </c>
      <c r="C613" s="11" t="s">
        <v>501</v>
      </c>
      <c r="D613" s="11" t="s">
        <v>503</v>
      </c>
      <c r="E613" s="11" t="s">
        <v>11</v>
      </c>
    </row>
    <row r="614" spans="1:5" x14ac:dyDescent="0.3">
      <c r="A614" s="47">
        <v>391450</v>
      </c>
      <c r="B614" s="11" t="s">
        <v>486</v>
      </c>
      <c r="C614" s="11" t="s">
        <v>501</v>
      </c>
      <c r="D614" s="11" t="s">
        <v>504</v>
      </c>
      <c r="E614" s="11" t="s">
        <v>11</v>
      </c>
    </row>
    <row r="615" spans="1:5" ht="26.4" x14ac:dyDescent="0.3">
      <c r="A615" s="47">
        <v>391460</v>
      </c>
      <c r="B615" s="11" t="s">
        <v>486</v>
      </c>
      <c r="C615" s="11" t="s">
        <v>501</v>
      </c>
      <c r="D615" s="11" t="s">
        <v>505</v>
      </c>
      <c r="E615" s="11" t="s">
        <v>506</v>
      </c>
    </row>
    <row r="616" spans="1:5" x14ac:dyDescent="0.3">
      <c r="A616" s="47">
        <v>391465</v>
      </c>
      <c r="B616" s="11" t="s">
        <v>486</v>
      </c>
      <c r="C616" s="11" t="s">
        <v>501</v>
      </c>
      <c r="D616" s="11" t="s">
        <v>507</v>
      </c>
      <c r="E616" s="11" t="s">
        <v>11</v>
      </c>
    </row>
    <row r="617" spans="1:5" x14ac:dyDescent="0.3">
      <c r="A617" s="47">
        <v>391411</v>
      </c>
      <c r="B617" s="11" t="s">
        <v>486</v>
      </c>
      <c r="C617" s="11" t="s">
        <v>501</v>
      </c>
      <c r="D617" s="11" t="s">
        <v>176</v>
      </c>
      <c r="E617" s="11" t="s">
        <v>11</v>
      </c>
    </row>
    <row r="618" spans="1:5" x14ac:dyDescent="0.3">
      <c r="A618" s="47">
        <v>391470</v>
      </c>
      <c r="B618" s="11" t="s">
        <v>486</v>
      </c>
      <c r="C618" s="11" t="s">
        <v>501</v>
      </c>
      <c r="D618" s="11" t="s">
        <v>508</v>
      </c>
      <c r="E618" s="11" t="s">
        <v>11</v>
      </c>
    </row>
    <row r="619" spans="1:5" x14ac:dyDescent="0.3">
      <c r="A619" s="47">
        <v>231810</v>
      </c>
      <c r="B619" s="11" t="s">
        <v>486</v>
      </c>
      <c r="C619" s="11" t="s">
        <v>501</v>
      </c>
      <c r="D619" s="11" t="s">
        <v>491</v>
      </c>
      <c r="E619" s="11" t="s">
        <v>11</v>
      </c>
    </row>
    <row r="620" spans="1:5" x14ac:dyDescent="0.3">
      <c r="A620" s="47">
        <v>391499</v>
      </c>
      <c r="B620" s="11" t="s">
        <v>486</v>
      </c>
      <c r="C620" s="11" t="s">
        <v>501</v>
      </c>
      <c r="D620" s="11" t="s">
        <v>19</v>
      </c>
      <c r="E620" s="11" t="s">
        <v>11</v>
      </c>
    </row>
    <row r="621" spans="1:5" x14ac:dyDescent="0.3">
      <c r="A621" s="47">
        <v>399999</v>
      </c>
      <c r="B621" s="11" t="s">
        <v>486</v>
      </c>
      <c r="C621" s="11" t="s">
        <v>19</v>
      </c>
      <c r="D621" s="11" t="s">
        <v>7</v>
      </c>
      <c r="E621" s="11" t="s">
        <v>11</v>
      </c>
    </row>
    <row r="622" spans="1:5" x14ac:dyDescent="0.3">
      <c r="A622" s="48"/>
      <c r="B622" s="49"/>
      <c r="C622" s="49"/>
      <c r="D622" s="49"/>
      <c r="E622" s="49"/>
    </row>
  </sheetData>
  <sheetProtection password="8BAF" sheet="1" objects="1" scenarios="1"/>
  <mergeCells count="2">
    <mergeCell ref="A1:E1"/>
    <mergeCell ref="A2:E2"/>
  </mergeCells>
  <pageMargins left="0.70866141732283472" right="0.70866141732283472" top="0.74803149606299213" bottom="0.74803149606299213" header="0.31496062992125984" footer="0.31496062992125984"/>
  <pageSetup paperSize="9" scale="72" orientation="landscape" r:id="rId1"/>
  <headerFooter>
    <oddFooter>&amp;L23rd September 2013 &amp;C&amp;P of &amp;N</oddFooter>
  </headerFooter>
  <rowBreaks count="1" manualBreakCount="1">
    <brk id="500" max="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AX307"/>
  <sheetViews>
    <sheetView tabSelected="1" zoomScale="80" zoomScaleNormal="80" workbookViewId="0">
      <pane ySplit="9" topLeftCell="A10" activePane="bottomLeft" state="frozen"/>
      <selection pane="bottomLeft" activeCell="A10" sqref="A10"/>
    </sheetView>
  </sheetViews>
  <sheetFormatPr defaultColWidth="9.33203125" defaultRowHeight="13.2" x14ac:dyDescent="0.25"/>
  <cols>
    <col min="1" max="1" width="3.5546875" style="50" customWidth="1"/>
    <col min="2" max="3" width="3.6640625" style="50" customWidth="1"/>
    <col min="4" max="4" width="2.33203125" style="58" customWidth="1"/>
    <col min="5" max="5" width="7.6640625" style="50" customWidth="1"/>
    <col min="6" max="6" width="7" style="58" customWidth="1"/>
    <col min="7" max="7" width="15.109375" style="58" customWidth="1"/>
    <col min="8" max="8" width="29.88671875" style="58" customWidth="1"/>
    <col min="9" max="9" width="10.88671875" style="50" customWidth="1"/>
    <col min="10" max="10" width="12.5546875" style="50" customWidth="1"/>
    <col min="11" max="11" width="13.109375" style="50" customWidth="1"/>
    <col min="12" max="12" width="11.6640625" style="59" customWidth="1"/>
    <col min="13" max="13" width="12.33203125" style="59" customWidth="1"/>
    <col min="14" max="14" width="11.88671875" style="50" customWidth="1"/>
    <col min="15" max="15" width="13.44140625" style="133" customWidth="1"/>
    <col min="16" max="16" width="14.5546875" style="60" customWidth="1"/>
    <col min="17" max="17" width="20.109375" style="58" customWidth="1"/>
    <col min="18" max="18" width="25.6640625" style="58" customWidth="1"/>
    <col min="19" max="19" width="10.6640625" style="144" customWidth="1"/>
    <col min="20" max="20" width="11.44140625" style="144" customWidth="1"/>
    <col min="21" max="21" width="10.44140625" style="181" customWidth="1"/>
    <col min="22" max="22" width="13" style="142" hidden="1" customWidth="1"/>
    <col min="23" max="23" width="15.44140625" style="142" hidden="1" customWidth="1"/>
    <col min="24" max="24" width="10.33203125" style="142" hidden="1" customWidth="1"/>
    <col min="25" max="25" width="14.33203125" style="144" hidden="1" customWidth="1"/>
    <col min="26" max="26" width="8.33203125" style="144" customWidth="1"/>
    <col min="27" max="27" width="11.44140625" style="50" hidden="1" customWidth="1"/>
    <col min="28" max="28" width="9.33203125" style="50" hidden="1" customWidth="1"/>
    <col min="29" max="29" width="11.6640625" style="50" hidden="1" customWidth="1"/>
    <col min="30" max="30" width="10.6640625" style="50" hidden="1" customWidth="1"/>
    <col min="31" max="31" width="11.5546875" style="50" hidden="1" customWidth="1"/>
    <col min="32" max="32" width="11.44140625" style="50" hidden="1" customWidth="1"/>
    <col min="33" max="33" width="9.33203125" style="58" hidden="1" customWidth="1"/>
    <col min="34" max="34" width="13" style="50" hidden="1" customWidth="1"/>
    <col min="35" max="35" width="10.109375" style="50" bestFit="1" customWidth="1"/>
    <col min="36" max="16384" width="9.33203125" style="50"/>
  </cols>
  <sheetData>
    <row r="1" spans="1:34" x14ac:dyDescent="0.25">
      <c r="A1" s="51" t="s">
        <v>1905</v>
      </c>
    </row>
    <row r="2" spans="1:34" x14ac:dyDescent="0.25">
      <c r="A2" s="175"/>
      <c r="B2" s="175"/>
      <c r="C2" s="175"/>
      <c r="D2" s="175"/>
      <c r="E2" s="175"/>
      <c r="F2" s="175"/>
      <c r="G2" s="175"/>
      <c r="H2" s="176"/>
      <c r="I2" s="175"/>
      <c r="J2" s="175"/>
      <c r="K2" s="175"/>
      <c r="L2" s="175"/>
      <c r="M2" s="177"/>
      <c r="N2" s="175"/>
      <c r="O2" s="176"/>
    </row>
    <row r="3" spans="1:34" x14ac:dyDescent="0.25">
      <c r="A3" s="175"/>
      <c r="B3" s="175"/>
      <c r="C3" s="175"/>
      <c r="D3" s="175"/>
      <c r="E3" s="175"/>
      <c r="F3" s="175"/>
      <c r="G3" s="175"/>
      <c r="H3" s="176"/>
      <c r="I3" s="175"/>
      <c r="J3" s="175"/>
      <c r="K3" s="175"/>
      <c r="L3" s="175"/>
      <c r="M3" s="177"/>
      <c r="N3" s="175"/>
      <c r="O3" s="176"/>
      <c r="Q3" s="165"/>
    </row>
    <row r="4" spans="1:34" x14ac:dyDescent="0.25">
      <c r="A4" s="175"/>
      <c r="B4" s="175"/>
      <c r="C4" s="175"/>
      <c r="D4" s="175"/>
      <c r="E4" s="175"/>
      <c r="F4" s="175"/>
      <c r="G4" s="175"/>
      <c r="H4" s="176"/>
      <c r="I4" s="175"/>
      <c r="J4" s="175"/>
      <c r="K4" s="175"/>
      <c r="L4" s="175"/>
      <c r="M4" s="177"/>
      <c r="N4" s="175"/>
      <c r="O4" s="176"/>
    </row>
    <row r="5" spans="1:34" x14ac:dyDescent="0.25">
      <c r="A5" s="175"/>
      <c r="B5" s="175"/>
      <c r="C5" s="175"/>
      <c r="D5" s="175"/>
      <c r="E5" s="175"/>
      <c r="F5" s="175"/>
      <c r="G5" s="175"/>
      <c r="H5" s="176"/>
      <c r="I5" s="175"/>
      <c r="J5" s="175"/>
      <c r="K5" s="175"/>
      <c r="L5" s="175"/>
      <c r="M5" s="177"/>
      <c r="N5" s="175"/>
      <c r="O5" s="176"/>
    </row>
    <row r="6" spans="1:34" x14ac:dyDescent="0.25">
      <c r="A6" s="175"/>
      <c r="B6" s="175"/>
      <c r="C6" s="175"/>
      <c r="D6" s="175"/>
      <c r="E6" s="175"/>
      <c r="F6" s="175"/>
      <c r="G6" s="175"/>
      <c r="H6" s="176"/>
      <c r="I6" s="175"/>
      <c r="J6" s="175"/>
      <c r="K6" s="175"/>
      <c r="L6" s="175"/>
      <c r="M6" s="177"/>
      <c r="N6" s="175"/>
      <c r="O6" s="176"/>
    </row>
    <row r="7" spans="1:34" x14ac:dyDescent="0.25">
      <c r="A7" s="175"/>
      <c r="B7" s="175"/>
      <c r="C7" s="175"/>
      <c r="D7" s="175"/>
      <c r="E7" s="175"/>
      <c r="F7" s="175"/>
      <c r="G7" s="175"/>
      <c r="H7" s="176"/>
      <c r="I7" s="175"/>
      <c r="J7" s="175"/>
      <c r="K7" s="175"/>
      <c r="L7" s="175"/>
      <c r="M7" s="177"/>
      <c r="N7" s="175"/>
      <c r="O7" s="176"/>
      <c r="P7" s="168" t="s">
        <v>509</v>
      </c>
    </row>
    <row r="8" spans="1:34" x14ac:dyDescent="0.25">
      <c r="A8" s="178"/>
      <c r="B8" s="178"/>
      <c r="C8" s="178"/>
      <c r="D8" s="178"/>
      <c r="E8" s="178"/>
      <c r="F8" s="178"/>
      <c r="G8" s="178"/>
      <c r="H8" s="179"/>
      <c r="I8" s="178"/>
      <c r="J8" s="178"/>
      <c r="K8" s="178"/>
      <c r="L8" s="178"/>
      <c r="M8" s="180"/>
      <c r="N8" s="178"/>
      <c r="O8" s="179"/>
    </row>
    <row r="9" spans="1:34" s="51" customFormat="1" ht="66" x14ac:dyDescent="0.25">
      <c r="A9" s="61" t="s">
        <v>510</v>
      </c>
      <c r="B9" s="61" t="s">
        <v>511</v>
      </c>
      <c r="C9" s="61" t="s">
        <v>512</v>
      </c>
      <c r="D9" s="61" t="s">
        <v>513</v>
      </c>
      <c r="E9" s="61" t="s">
        <v>514</v>
      </c>
      <c r="F9" s="61" t="s">
        <v>515</v>
      </c>
      <c r="G9" s="61" t="s">
        <v>516</v>
      </c>
      <c r="H9" s="61" t="s">
        <v>517</v>
      </c>
      <c r="I9" s="61" t="s">
        <v>518</v>
      </c>
      <c r="J9" s="162" t="s">
        <v>519</v>
      </c>
      <c r="K9" s="61" t="s">
        <v>520</v>
      </c>
      <c r="L9" s="62" t="s">
        <v>521</v>
      </c>
      <c r="M9" s="62" t="s">
        <v>522</v>
      </c>
      <c r="N9" s="61" t="s">
        <v>523</v>
      </c>
      <c r="O9" s="126" t="s">
        <v>524</v>
      </c>
      <c r="P9" s="167" t="s">
        <v>525</v>
      </c>
      <c r="Q9" s="61" t="s">
        <v>526</v>
      </c>
      <c r="R9" s="61" t="s">
        <v>527</v>
      </c>
      <c r="S9" s="162" t="s">
        <v>528</v>
      </c>
      <c r="T9" s="162" t="s">
        <v>529</v>
      </c>
      <c r="U9" s="182" t="s">
        <v>530</v>
      </c>
      <c r="V9" s="183" t="s">
        <v>531</v>
      </c>
      <c r="W9" s="162" t="s">
        <v>532</v>
      </c>
      <c r="X9" s="183" t="s">
        <v>533</v>
      </c>
      <c r="Y9" s="183" t="s">
        <v>534</v>
      </c>
      <c r="Z9" s="162" t="s">
        <v>535</v>
      </c>
      <c r="AA9" s="63" t="s">
        <v>536</v>
      </c>
      <c r="AB9" s="63" t="s">
        <v>537</v>
      </c>
      <c r="AC9" s="63" t="s">
        <v>538</v>
      </c>
      <c r="AD9" s="63" t="s">
        <v>539</v>
      </c>
      <c r="AE9" s="63" t="s">
        <v>540</v>
      </c>
      <c r="AF9" s="63" t="s">
        <v>541</v>
      </c>
      <c r="AG9" s="63" t="s">
        <v>542</v>
      </c>
      <c r="AH9" s="63" t="s">
        <v>543</v>
      </c>
    </row>
    <row r="10" spans="1:34" ht="63.75" customHeight="1" x14ac:dyDescent="0.25">
      <c r="A10" s="64" t="b">
        <v>0</v>
      </c>
      <c r="B10" s="64" t="b">
        <v>1</v>
      </c>
      <c r="C10" s="64" t="b">
        <v>0</v>
      </c>
      <c r="D10" s="65" t="s">
        <v>511</v>
      </c>
      <c r="E10" s="65" t="s">
        <v>544</v>
      </c>
      <c r="F10" s="66">
        <v>134</v>
      </c>
      <c r="G10" s="65" t="s">
        <v>545</v>
      </c>
      <c r="H10" s="66" t="s">
        <v>546</v>
      </c>
      <c r="I10" s="66" t="s">
        <v>208</v>
      </c>
      <c r="J10" s="66">
        <v>66000000</v>
      </c>
      <c r="K10" s="66" t="s">
        <v>547</v>
      </c>
      <c r="L10" s="68" t="s">
        <v>548</v>
      </c>
      <c r="M10" s="68" t="s">
        <v>549</v>
      </c>
      <c r="N10" s="66" t="s">
        <v>550</v>
      </c>
      <c r="O10" s="127" t="s">
        <v>550</v>
      </c>
      <c r="P10" s="89" t="s">
        <v>548</v>
      </c>
      <c r="Q10" s="66" t="s">
        <v>551</v>
      </c>
      <c r="R10" s="66" t="s">
        <v>552</v>
      </c>
      <c r="S10" s="147" t="s">
        <v>553</v>
      </c>
      <c r="T10" s="147" t="s">
        <v>553</v>
      </c>
      <c r="U10" s="186">
        <v>2597082</v>
      </c>
      <c r="V10" s="147"/>
      <c r="W10" s="147" t="s">
        <v>554</v>
      </c>
      <c r="X10" s="147" t="s">
        <v>555</v>
      </c>
      <c r="Y10" s="147"/>
      <c r="Z10" s="147" t="s">
        <v>556</v>
      </c>
      <c r="AA10" s="66"/>
      <c r="AB10" s="66"/>
      <c r="AC10" s="66"/>
      <c r="AD10" s="69" t="s">
        <v>557</v>
      </c>
      <c r="AE10" s="70" t="s">
        <v>557</v>
      </c>
      <c r="AF10" s="66" t="s">
        <v>558</v>
      </c>
      <c r="AG10" s="66"/>
      <c r="AH10" s="66"/>
    </row>
    <row r="11" spans="1:34" ht="60.75" customHeight="1" x14ac:dyDescent="0.25">
      <c r="A11" s="80" t="b">
        <v>0</v>
      </c>
      <c r="B11" s="80" t="b">
        <v>1</v>
      </c>
      <c r="C11" s="80" t="b">
        <v>0</v>
      </c>
      <c r="D11" s="71" t="s">
        <v>511</v>
      </c>
      <c r="E11" s="71" t="s">
        <v>544</v>
      </c>
      <c r="F11" s="71" t="s">
        <v>568</v>
      </c>
      <c r="G11" s="71" t="s">
        <v>545</v>
      </c>
      <c r="H11" s="71" t="s">
        <v>569</v>
      </c>
      <c r="I11" s="71" t="s">
        <v>208</v>
      </c>
      <c r="J11" s="71">
        <v>32000000</v>
      </c>
      <c r="K11" s="71" t="s">
        <v>547</v>
      </c>
      <c r="L11" s="122">
        <v>40347</v>
      </c>
      <c r="M11" s="122">
        <v>41407</v>
      </c>
      <c r="N11" s="137"/>
      <c r="O11" s="137" t="s">
        <v>565</v>
      </c>
      <c r="P11" s="117">
        <v>15000</v>
      </c>
      <c r="Q11" s="71" t="s">
        <v>570</v>
      </c>
      <c r="R11" s="71" t="s">
        <v>571</v>
      </c>
      <c r="S11" s="148" t="s">
        <v>558</v>
      </c>
      <c r="T11" s="148" t="s">
        <v>553</v>
      </c>
      <c r="U11" s="184">
        <v>9203980</v>
      </c>
      <c r="V11" s="148" t="s">
        <v>572</v>
      </c>
      <c r="W11" s="148" t="s">
        <v>563</v>
      </c>
      <c r="X11" s="148" t="s">
        <v>564</v>
      </c>
      <c r="Y11" s="148"/>
      <c r="Z11" s="148" t="s">
        <v>556</v>
      </c>
      <c r="AA11" s="71"/>
      <c r="AB11" s="71"/>
      <c r="AC11" s="71"/>
      <c r="AD11" s="71" t="s">
        <v>573</v>
      </c>
      <c r="AE11" s="71" t="s">
        <v>573</v>
      </c>
      <c r="AF11" s="71" t="s">
        <v>567</v>
      </c>
      <c r="AG11" s="71"/>
      <c r="AH11" s="71"/>
    </row>
    <row r="12" spans="1:34" ht="66" customHeight="1" x14ac:dyDescent="0.25">
      <c r="A12" s="80" t="b">
        <v>1</v>
      </c>
      <c r="B12" s="80" t="b">
        <v>0</v>
      </c>
      <c r="C12" s="80" t="b">
        <v>0</v>
      </c>
      <c r="D12" s="71" t="s">
        <v>510</v>
      </c>
      <c r="E12" s="71" t="s">
        <v>544</v>
      </c>
      <c r="F12" s="71" t="s">
        <v>568</v>
      </c>
      <c r="G12" s="71" t="s">
        <v>545</v>
      </c>
      <c r="H12" s="71" t="s">
        <v>574</v>
      </c>
      <c r="I12" s="71" t="s">
        <v>208</v>
      </c>
      <c r="J12" s="71">
        <v>32000000</v>
      </c>
      <c r="K12" s="71" t="s">
        <v>547</v>
      </c>
      <c r="L12" s="122">
        <v>40358</v>
      </c>
      <c r="M12" s="122">
        <v>41455</v>
      </c>
      <c r="N12" s="137"/>
      <c r="O12" s="137" t="s">
        <v>565</v>
      </c>
      <c r="P12" s="117">
        <v>19000</v>
      </c>
      <c r="Q12" s="71" t="s">
        <v>570</v>
      </c>
      <c r="R12" s="71" t="s">
        <v>575</v>
      </c>
      <c r="S12" s="148" t="s">
        <v>558</v>
      </c>
      <c r="T12" s="148" t="s">
        <v>553</v>
      </c>
      <c r="U12" s="184">
        <v>9203980</v>
      </c>
      <c r="V12" s="148" t="s">
        <v>572</v>
      </c>
      <c r="W12" s="148" t="s">
        <v>563</v>
      </c>
      <c r="X12" s="148" t="s">
        <v>564</v>
      </c>
      <c r="Y12" s="148"/>
      <c r="Z12" s="148" t="s">
        <v>556</v>
      </c>
      <c r="AA12" s="71"/>
      <c r="AB12" s="71"/>
      <c r="AC12" s="71"/>
      <c r="AD12" s="71" t="s">
        <v>573</v>
      </c>
      <c r="AE12" s="71" t="s">
        <v>573</v>
      </c>
      <c r="AF12" s="71" t="s">
        <v>567</v>
      </c>
      <c r="AG12" s="71"/>
      <c r="AH12" s="71"/>
    </row>
    <row r="13" spans="1:34" ht="57" customHeight="1" x14ac:dyDescent="0.25">
      <c r="A13" s="73" t="b">
        <v>0</v>
      </c>
      <c r="B13" s="64" t="b">
        <v>1</v>
      </c>
      <c r="C13" s="73" t="b">
        <v>0</v>
      </c>
      <c r="D13" s="65" t="s">
        <v>511</v>
      </c>
      <c r="E13" s="65" t="s">
        <v>544</v>
      </c>
      <c r="F13" s="66" t="s">
        <v>577</v>
      </c>
      <c r="G13" s="65" t="s">
        <v>578</v>
      </c>
      <c r="H13" s="66" t="s">
        <v>579</v>
      </c>
      <c r="I13" s="66" t="s">
        <v>208</v>
      </c>
      <c r="J13" s="66">
        <v>72000000</v>
      </c>
      <c r="K13" s="66" t="s">
        <v>547</v>
      </c>
      <c r="L13" s="68">
        <v>45809</v>
      </c>
      <c r="M13" s="68">
        <v>46843</v>
      </c>
      <c r="N13" s="69">
        <v>47208</v>
      </c>
      <c r="O13" s="127"/>
      <c r="P13" s="74">
        <f>11674.33*4</f>
        <v>46697.32</v>
      </c>
      <c r="Q13" s="66" t="s">
        <v>580</v>
      </c>
      <c r="R13" s="66" t="s">
        <v>581</v>
      </c>
      <c r="S13" s="147" t="s">
        <v>582</v>
      </c>
      <c r="T13" s="147" t="s">
        <v>582</v>
      </c>
      <c r="U13" s="185" t="s">
        <v>583</v>
      </c>
      <c r="V13" s="147"/>
      <c r="W13" s="147" t="s">
        <v>563</v>
      </c>
      <c r="X13" s="57" t="s">
        <v>564</v>
      </c>
      <c r="Y13" s="147" t="s">
        <v>584</v>
      </c>
      <c r="Z13" s="147" t="s">
        <v>556</v>
      </c>
      <c r="AA13" s="66"/>
      <c r="AB13" s="66"/>
      <c r="AC13" s="69"/>
      <c r="AD13" s="69"/>
      <c r="AE13" s="66"/>
      <c r="AF13" s="66"/>
      <c r="AG13" s="66"/>
      <c r="AH13" s="66"/>
    </row>
    <row r="14" spans="1:34" ht="74.400000000000006" customHeight="1" x14ac:dyDescent="0.25">
      <c r="A14" s="73" t="b">
        <v>1</v>
      </c>
      <c r="B14" s="64" t="b">
        <v>1</v>
      </c>
      <c r="C14" s="73" t="b">
        <v>1</v>
      </c>
      <c r="D14" s="65" t="s">
        <v>511</v>
      </c>
      <c r="E14" s="65" t="s">
        <v>544</v>
      </c>
      <c r="F14" s="66" t="s">
        <v>585</v>
      </c>
      <c r="G14" s="65" t="s">
        <v>578</v>
      </c>
      <c r="H14" s="66" t="s">
        <v>586</v>
      </c>
      <c r="I14" s="66" t="s">
        <v>208</v>
      </c>
      <c r="J14" s="66">
        <v>72000000</v>
      </c>
      <c r="K14" s="66" t="s">
        <v>587</v>
      </c>
      <c r="L14" s="68">
        <v>45849</v>
      </c>
      <c r="M14" s="68">
        <v>46843</v>
      </c>
      <c r="N14" s="69"/>
      <c r="O14" s="127"/>
      <c r="P14" s="74">
        <v>15961</v>
      </c>
      <c r="Q14" s="66" t="s">
        <v>580</v>
      </c>
      <c r="R14" s="66" t="s">
        <v>581</v>
      </c>
      <c r="S14" s="147" t="s">
        <v>582</v>
      </c>
      <c r="T14" s="147" t="s">
        <v>582</v>
      </c>
      <c r="U14" s="185" t="s">
        <v>583</v>
      </c>
      <c r="V14" s="147"/>
      <c r="W14" s="147" t="s">
        <v>563</v>
      </c>
      <c r="X14" s="57" t="s">
        <v>564</v>
      </c>
      <c r="Y14" s="147"/>
      <c r="Z14" s="147" t="s">
        <v>556</v>
      </c>
      <c r="AA14" s="66"/>
      <c r="AB14" s="66"/>
      <c r="AC14" s="69"/>
      <c r="AD14" s="69"/>
      <c r="AE14" s="66"/>
      <c r="AF14" s="66"/>
      <c r="AG14" s="66"/>
      <c r="AH14" s="66"/>
    </row>
    <row r="15" spans="1:34" s="53" customFormat="1" ht="73.95" customHeight="1" x14ac:dyDescent="0.25">
      <c r="A15" s="113" t="b">
        <v>0</v>
      </c>
      <c r="B15" s="113" t="b">
        <v>1</v>
      </c>
      <c r="C15" s="113" t="b">
        <v>0</v>
      </c>
      <c r="D15" s="96" t="s">
        <v>511</v>
      </c>
      <c r="E15" s="96" t="s">
        <v>544</v>
      </c>
      <c r="F15" s="96" t="s">
        <v>592</v>
      </c>
      <c r="G15" s="96" t="s">
        <v>593</v>
      </c>
      <c r="H15" s="96" t="s">
        <v>594</v>
      </c>
      <c r="I15" s="96" t="s">
        <v>595</v>
      </c>
      <c r="J15" s="96">
        <v>45000000</v>
      </c>
      <c r="K15" s="96" t="s">
        <v>596</v>
      </c>
      <c r="L15" s="105">
        <v>43922</v>
      </c>
      <c r="M15" s="134">
        <v>45382</v>
      </c>
      <c r="N15" s="134"/>
      <c r="O15" s="134" t="s">
        <v>549</v>
      </c>
      <c r="P15" s="207">
        <v>325000</v>
      </c>
      <c r="Q15" s="96" t="s">
        <v>597</v>
      </c>
      <c r="R15" s="96" t="s">
        <v>598</v>
      </c>
      <c r="S15" s="146" t="s">
        <v>582</v>
      </c>
      <c r="T15" s="146" t="s">
        <v>553</v>
      </c>
      <c r="U15" s="186">
        <v>10760856</v>
      </c>
      <c r="V15" s="149"/>
      <c r="W15" s="149" t="s">
        <v>599</v>
      </c>
      <c r="X15" s="149" t="s">
        <v>600</v>
      </c>
      <c r="Y15" s="146" t="s">
        <v>584</v>
      </c>
      <c r="Z15" s="149" t="s">
        <v>562</v>
      </c>
      <c r="AA15" s="95"/>
      <c r="AB15" s="95"/>
      <c r="AC15" s="95"/>
      <c r="AD15" s="96"/>
      <c r="AE15" s="96"/>
      <c r="AF15" s="95"/>
      <c r="AG15" s="96"/>
      <c r="AH15" s="95"/>
    </row>
    <row r="16" spans="1:34" ht="76.2" customHeight="1" x14ac:dyDescent="0.25">
      <c r="A16" s="73" t="b">
        <v>1</v>
      </c>
      <c r="B16" s="64" t="b">
        <v>1</v>
      </c>
      <c r="C16" s="73" t="b">
        <v>1</v>
      </c>
      <c r="D16" s="66" t="s">
        <v>512</v>
      </c>
      <c r="E16" s="65" t="s">
        <v>544</v>
      </c>
      <c r="F16" s="66" t="s">
        <v>601</v>
      </c>
      <c r="G16" s="65" t="s">
        <v>602</v>
      </c>
      <c r="H16" s="66" t="s">
        <v>603</v>
      </c>
      <c r="I16" s="66" t="s">
        <v>604</v>
      </c>
      <c r="J16" s="66">
        <v>64000000</v>
      </c>
      <c r="K16" s="66" t="s">
        <v>596</v>
      </c>
      <c r="L16" s="76">
        <v>45474</v>
      </c>
      <c r="M16" s="76">
        <v>47299</v>
      </c>
      <c r="N16" s="66">
        <v>0</v>
      </c>
      <c r="O16" s="128">
        <v>47119</v>
      </c>
      <c r="P16" s="79">
        <v>4104.66</v>
      </c>
      <c r="Q16" s="66" t="s">
        <v>605</v>
      </c>
      <c r="R16" s="208" t="s">
        <v>606</v>
      </c>
      <c r="S16" s="145" t="s">
        <v>553</v>
      </c>
      <c r="T16" s="145" t="s">
        <v>553</v>
      </c>
      <c r="U16" s="187">
        <v>182037</v>
      </c>
      <c r="V16" s="147" t="s">
        <v>607</v>
      </c>
      <c r="W16" s="147" t="s">
        <v>608</v>
      </c>
      <c r="X16" s="147" t="s">
        <v>609</v>
      </c>
      <c r="Y16" s="145" t="s">
        <v>610</v>
      </c>
      <c r="Z16" s="145" t="s">
        <v>562</v>
      </c>
      <c r="AA16" s="72">
        <v>3</v>
      </c>
      <c r="AB16" s="72"/>
      <c r="AC16" s="77"/>
      <c r="AD16" s="72" t="s">
        <v>550</v>
      </c>
      <c r="AE16" s="72" t="s">
        <v>550</v>
      </c>
      <c r="AF16" s="72" t="s">
        <v>590</v>
      </c>
      <c r="AG16" s="72" t="s">
        <v>550</v>
      </c>
      <c r="AH16" s="72" t="s">
        <v>553</v>
      </c>
    </row>
    <row r="17" spans="1:34" s="52" customFormat="1" ht="75" customHeight="1" x14ac:dyDescent="0.25">
      <c r="A17" s="73" t="b">
        <v>1</v>
      </c>
      <c r="B17" s="64" t="b">
        <v>1</v>
      </c>
      <c r="C17" s="73" t="b">
        <v>1</v>
      </c>
      <c r="D17" s="66" t="s">
        <v>512</v>
      </c>
      <c r="E17" s="66" t="s">
        <v>544</v>
      </c>
      <c r="F17" s="66" t="s">
        <v>611</v>
      </c>
      <c r="G17" s="66" t="s">
        <v>612</v>
      </c>
      <c r="H17" s="66" t="s">
        <v>613</v>
      </c>
      <c r="I17" s="66" t="s">
        <v>595</v>
      </c>
      <c r="J17" s="66">
        <v>72000000</v>
      </c>
      <c r="K17" s="66" t="s">
        <v>596</v>
      </c>
      <c r="L17" s="76">
        <v>44742</v>
      </c>
      <c r="M17" s="76">
        <v>45837</v>
      </c>
      <c r="N17" s="66" t="s">
        <v>614</v>
      </c>
      <c r="O17" s="128"/>
      <c r="P17" s="79">
        <f>31562.93*5</f>
        <v>157814.65</v>
      </c>
      <c r="Q17" s="66" t="s">
        <v>615</v>
      </c>
      <c r="R17" s="75" t="s">
        <v>616</v>
      </c>
      <c r="S17" s="145" t="s">
        <v>584</v>
      </c>
      <c r="T17" s="145" t="s">
        <v>553</v>
      </c>
      <c r="U17" s="188" t="s">
        <v>617</v>
      </c>
      <c r="V17" s="147" t="s">
        <v>618</v>
      </c>
      <c r="W17" s="147" t="s">
        <v>563</v>
      </c>
      <c r="X17" s="147" t="s">
        <v>564</v>
      </c>
      <c r="Y17" s="145" t="s">
        <v>610</v>
      </c>
      <c r="Z17" s="145" t="s">
        <v>562</v>
      </c>
      <c r="AA17" s="72"/>
      <c r="AB17" s="72"/>
      <c r="AC17" s="72"/>
      <c r="AD17" s="66" t="s">
        <v>619</v>
      </c>
      <c r="AE17" s="72"/>
      <c r="AF17" s="72" t="s">
        <v>590</v>
      </c>
      <c r="AG17" s="72" t="s">
        <v>620</v>
      </c>
      <c r="AH17" s="72" t="s">
        <v>621</v>
      </c>
    </row>
    <row r="18" spans="1:34" ht="84" customHeight="1" x14ac:dyDescent="0.25">
      <c r="A18" s="80" t="b">
        <v>1</v>
      </c>
      <c r="B18" s="80" t="b">
        <v>1</v>
      </c>
      <c r="C18" s="80" t="b">
        <v>1</v>
      </c>
      <c r="D18" s="71" t="s">
        <v>512</v>
      </c>
      <c r="E18" s="71" t="s">
        <v>544</v>
      </c>
      <c r="F18" s="71" t="s">
        <v>622</v>
      </c>
      <c r="G18" s="71" t="s">
        <v>623</v>
      </c>
      <c r="H18" s="71" t="s">
        <v>624</v>
      </c>
      <c r="I18" s="71" t="s">
        <v>208</v>
      </c>
      <c r="J18" s="71">
        <v>66000000</v>
      </c>
      <c r="K18" s="71" t="s">
        <v>547</v>
      </c>
      <c r="L18" s="81">
        <v>42583</v>
      </c>
      <c r="M18" s="129">
        <v>44043</v>
      </c>
      <c r="N18" s="129"/>
      <c r="O18" s="129" t="s">
        <v>588</v>
      </c>
      <c r="P18" s="89">
        <v>111489</v>
      </c>
      <c r="Q18" s="71" t="s">
        <v>625</v>
      </c>
      <c r="R18" s="90" t="s">
        <v>626</v>
      </c>
      <c r="S18" s="55" t="s">
        <v>627</v>
      </c>
      <c r="T18" s="55" t="s">
        <v>627</v>
      </c>
      <c r="U18" s="189">
        <v>929027</v>
      </c>
      <c r="V18" s="148" t="s">
        <v>628</v>
      </c>
      <c r="W18" s="148" t="s">
        <v>554</v>
      </c>
      <c r="X18" s="148" t="s">
        <v>629</v>
      </c>
      <c r="Y18" s="55" t="s">
        <v>550</v>
      </c>
      <c r="Z18" s="55" t="s">
        <v>562</v>
      </c>
      <c r="AA18" s="82"/>
      <c r="AB18" s="82"/>
      <c r="AC18" s="82"/>
      <c r="AD18" s="82" t="s">
        <v>550</v>
      </c>
      <c r="AE18" s="82" t="s">
        <v>550</v>
      </c>
      <c r="AF18" s="82" t="s">
        <v>550</v>
      </c>
      <c r="AG18" s="82" t="s">
        <v>550</v>
      </c>
      <c r="AH18" s="82" t="s">
        <v>550</v>
      </c>
    </row>
    <row r="19" spans="1:34" ht="66" x14ac:dyDescent="0.25">
      <c r="A19" s="80" t="b">
        <v>1</v>
      </c>
      <c r="B19" s="80" t="b">
        <v>1</v>
      </c>
      <c r="C19" s="80" t="b">
        <v>1</v>
      </c>
      <c r="D19" s="71" t="s">
        <v>512</v>
      </c>
      <c r="E19" s="71" t="s">
        <v>544</v>
      </c>
      <c r="F19" s="71" t="s">
        <v>630</v>
      </c>
      <c r="G19" s="71" t="s">
        <v>602</v>
      </c>
      <c r="H19" s="71" t="s">
        <v>631</v>
      </c>
      <c r="I19" s="71" t="s">
        <v>208</v>
      </c>
      <c r="J19" s="71">
        <v>66000000</v>
      </c>
      <c r="K19" s="71" t="s">
        <v>547</v>
      </c>
      <c r="L19" s="81">
        <v>44652</v>
      </c>
      <c r="M19" s="81">
        <v>45747</v>
      </c>
      <c r="N19" s="116">
        <v>46477</v>
      </c>
      <c r="O19" s="129"/>
      <c r="P19" s="89">
        <v>82500</v>
      </c>
      <c r="Q19" s="71" t="s">
        <v>632</v>
      </c>
      <c r="R19" s="90" t="s">
        <v>633</v>
      </c>
      <c r="S19" s="55" t="s">
        <v>584</v>
      </c>
      <c r="T19" s="55" t="s">
        <v>582</v>
      </c>
      <c r="U19" s="189">
        <v>2652033</v>
      </c>
      <c r="V19" s="148"/>
      <c r="W19" s="148" t="s">
        <v>554</v>
      </c>
      <c r="X19" s="148" t="s">
        <v>634</v>
      </c>
      <c r="Y19" s="55"/>
      <c r="Z19" s="55" t="s">
        <v>562</v>
      </c>
      <c r="AA19" s="82"/>
      <c r="AB19" s="82"/>
      <c r="AC19" s="82"/>
      <c r="AD19" s="82"/>
      <c r="AE19" s="82"/>
      <c r="AF19" s="82"/>
      <c r="AG19" s="71"/>
      <c r="AH19" s="82"/>
    </row>
    <row r="20" spans="1:34" ht="61.5" customHeight="1" x14ac:dyDescent="0.25">
      <c r="A20" s="80" t="b">
        <v>1</v>
      </c>
      <c r="B20" s="80" t="b">
        <v>1</v>
      </c>
      <c r="C20" s="80" t="b">
        <v>1</v>
      </c>
      <c r="D20" s="71" t="s">
        <v>512</v>
      </c>
      <c r="E20" s="71" t="s">
        <v>544</v>
      </c>
      <c r="F20" s="71" t="s">
        <v>641</v>
      </c>
      <c r="G20" s="71" t="s">
        <v>623</v>
      </c>
      <c r="H20" s="71" t="s">
        <v>635</v>
      </c>
      <c r="I20" s="71" t="s">
        <v>208</v>
      </c>
      <c r="J20" s="71">
        <v>48000000</v>
      </c>
      <c r="K20" s="71" t="s">
        <v>547</v>
      </c>
      <c r="L20" s="81">
        <v>45817</v>
      </c>
      <c r="M20" s="137">
        <v>46181</v>
      </c>
      <c r="N20" s="71"/>
      <c r="O20" s="96" t="s">
        <v>588</v>
      </c>
      <c r="P20" s="89">
        <v>4665.6499999999996</v>
      </c>
      <c r="Q20" s="71" t="s">
        <v>636</v>
      </c>
      <c r="R20" s="90" t="s">
        <v>637</v>
      </c>
      <c r="S20" s="55" t="s">
        <v>638</v>
      </c>
      <c r="T20" s="55" t="s">
        <v>627</v>
      </c>
      <c r="U20" s="184" t="s">
        <v>639</v>
      </c>
      <c r="V20" s="148" t="s">
        <v>640</v>
      </c>
      <c r="W20" s="148" t="s">
        <v>642</v>
      </c>
      <c r="X20" s="148" t="s">
        <v>643</v>
      </c>
      <c r="Y20" s="55" t="s">
        <v>610</v>
      </c>
      <c r="Z20" s="55" t="s">
        <v>556</v>
      </c>
      <c r="AA20" s="82"/>
      <c r="AB20" s="82"/>
      <c r="AC20" s="82"/>
      <c r="AD20" s="82"/>
      <c r="AE20" s="82"/>
      <c r="AF20" s="82"/>
      <c r="AG20" s="82"/>
      <c r="AH20" s="82"/>
    </row>
    <row r="21" spans="1:34" ht="68.25" customHeight="1" x14ac:dyDescent="0.25">
      <c r="A21" s="73" t="b">
        <v>0</v>
      </c>
      <c r="B21" s="64" t="b">
        <v>1</v>
      </c>
      <c r="C21" s="73" t="b">
        <v>0</v>
      </c>
      <c r="D21" s="65" t="s">
        <v>511</v>
      </c>
      <c r="E21" s="65" t="s">
        <v>544</v>
      </c>
      <c r="F21" s="65" t="s">
        <v>644</v>
      </c>
      <c r="G21" s="65" t="s">
        <v>623</v>
      </c>
      <c r="H21" s="65" t="s">
        <v>645</v>
      </c>
      <c r="I21" s="65" t="s">
        <v>208</v>
      </c>
      <c r="J21" s="66">
        <v>79000000</v>
      </c>
      <c r="K21" s="66" t="s">
        <v>547</v>
      </c>
      <c r="L21" s="86" t="s">
        <v>548</v>
      </c>
      <c r="M21" s="87" t="s">
        <v>548</v>
      </c>
      <c r="N21" s="87"/>
      <c r="O21" s="87" t="s">
        <v>549</v>
      </c>
      <c r="P21" s="88">
        <v>76000</v>
      </c>
      <c r="Q21" s="65" t="s">
        <v>646</v>
      </c>
      <c r="R21" s="65" t="s">
        <v>647</v>
      </c>
      <c r="S21" s="57" t="s">
        <v>558</v>
      </c>
      <c r="T21" s="57" t="s">
        <v>553</v>
      </c>
      <c r="U21" s="204"/>
      <c r="V21" s="57"/>
      <c r="W21" s="148" t="s">
        <v>599</v>
      </c>
      <c r="X21" s="57" t="s">
        <v>648</v>
      </c>
      <c r="Y21" s="57"/>
      <c r="Z21" s="147" t="s">
        <v>556</v>
      </c>
      <c r="AA21" s="65"/>
      <c r="AB21" s="65"/>
      <c r="AC21" s="65"/>
      <c r="AD21" s="65" t="s">
        <v>573</v>
      </c>
      <c r="AE21" s="65"/>
      <c r="AF21" s="65"/>
      <c r="AG21" s="65"/>
      <c r="AH21" s="65"/>
    </row>
    <row r="22" spans="1:34" ht="52.8" x14ac:dyDescent="0.25">
      <c r="A22" s="64" t="b">
        <v>0</v>
      </c>
      <c r="B22" s="64" t="b">
        <v>1</v>
      </c>
      <c r="C22" s="64" t="b">
        <v>0</v>
      </c>
      <c r="D22" s="65" t="s">
        <v>511</v>
      </c>
      <c r="E22" s="65" t="s">
        <v>544</v>
      </c>
      <c r="F22" s="66">
        <v>135</v>
      </c>
      <c r="G22" s="65" t="s">
        <v>545</v>
      </c>
      <c r="H22" s="66" t="s">
        <v>649</v>
      </c>
      <c r="I22" s="66" t="s">
        <v>208</v>
      </c>
      <c r="J22" s="66">
        <v>66000000</v>
      </c>
      <c r="K22" s="66" t="s">
        <v>547</v>
      </c>
      <c r="L22" s="67" t="s">
        <v>548</v>
      </c>
      <c r="M22" s="68" t="s">
        <v>548</v>
      </c>
      <c r="N22" s="68"/>
      <c r="O22" s="68" t="s">
        <v>549</v>
      </c>
      <c r="P22" s="78">
        <v>2500</v>
      </c>
      <c r="Q22" s="66" t="s">
        <v>650</v>
      </c>
      <c r="R22" s="66" t="s">
        <v>651</v>
      </c>
      <c r="S22" s="147" t="s">
        <v>558</v>
      </c>
      <c r="T22" s="147" t="s">
        <v>553</v>
      </c>
      <c r="U22" s="190">
        <v>3185631</v>
      </c>
      <c r="V22" s="147"/>
      <c r="W22" s="147" t="s">
        <v>554</v>
      </c>
      <c r="X22" s="147" t="s">
        <v>555</v>
      </c>
      <c r="Y22" s="147"/>
      <c r="Z22" s="147" t="s">
        <v>556</v>
      </c>
      <c r="AA22" s="66"/>
      <c r="AB22" s="66"/>
      <c r="AC22" s="66"/>
      <c r="AD22" s="69" t="s">
        <v>557</v>
      </c>
      <c r="AE22" s="70" t="s">
        <v>557</v>
      </c>
      <c r="AF22" s="66" t="s">
        <v>558</v>
      </c>
      <c r="AG22" s="66"/>
      <c r="AH22" s="66"/>
    </row>
    <row r="23" spans="1:34" ht="53.25" customHeight="1" x14ac:dyDescent="0.25">
      <c r="A23" s="73" t="b">
        <v>1</v>
      </c>
      <c r="B23" s="64" t="b">
        <v>1</v>
      </c>
      <c r="C23" s="73" t="b">
        <v>1</v>
      </c>
      <c r="D23" s="66" t="s">
        <v>512</v>
      </c>
      <c r="E23" s="65" t="s">
        <v>544</v>
      </c>
      <c r="F23" s="66" t="s">
        <v>652</v>
      </c>
      <c r="G23" s="66" t="s">
        <v>623</v>
      </c>
      <c r="H23" s="66" t="s">
        <v>653</v>
      </c>
      <c r="I23" s="66" t="s">
        <v>208</v>
      </c>
      <c r="J23" s="66">
        <v>48000000</v>
      </c>
      <c r="K23" s="66" t="s">
        <v>547</v>
      </c>
      <c r="L23" s="76">
        <v>42786</v>
      </c>
      <c r="M23" s="66" t="s">
        <v>548</v>
      </c>
      <c r="N23" s="66"/>
      <c r="O23" s="66" t="s">
        <v>588</v>
      </c>
      <c r="P23" s="79">
        <v>21000</v>
      </c>
      <c r="Q23" s="66" t="s">
        <v>654</v>
      </c>
      <c r="R23" s="75" t="s">
        <v>655</v>
      </c>
      <c r="S23" s="145" t="s">
        <v>553</v>
      </c>
      <c r="T23" s="145" t="s">
        <v>553</v>
      </c>
      <c r="U23" s="187">
        <v>4968437</v>
      </c>
      <c r="V23" s="147"/>
      <c r="W23" s="147" t="s">
        <v>563</v>
      </c>
      <c r="X23" s="57" t="s">
        <v>564</v>
      </c>
      <c r="Y23" s="145"/>
      <c r="Z23" s="145" t="s">
        <v>562</v>
      </c>
      <c r="AA23" s="72"/>
      <c r="AB23" s="72"/>
      <c r="AC23" s="72"/>
      <c r="AD23" s="72"/>
      <c r="AE23" s="84"/>
      <c r="AF23" s="84"/>
      <c r="AG23" s="84"/>
      <c r="AH23" s="84"/>
    </row>
    <row r="24" spans="1:34" ht="73.5" customHeight="1" x14ac:dyDescent="0.25">
      <c r="A24" s="73" t="b">
        <v>1</v>
      </c>
      <c r="B24" s="64" t="b">
        <v>1</v>
      </c>
      <c r="C24" s="73" t="b">
        <v>1</v>
      </c>
      <c r="D24" s="66" t="s">
        <v>512</v>
      </c>
      <c r="E24" s="65" t="s">
        <v>544</v>
      </c>
      <c r="F24" s="66" t="s">
        <v>656</v>
      </c>
      <c r="G24" s="66" t="s">
        <v>657</v>
      </c>
      <c r="H24" s="66" t="s">
        <v>658</v>
      </c>
      <c r="I24" s="66" t="s">
        <v>208</v>
      </c>
      <c r="J24" s="66">
        <v>48000000</v>
      </c>
      <c r="K24" s="66" t="s">
        <v>547</v>
      </c>
      <c r="L24" s="76">
        <v>45337</v>
      </c>
      <c r="M24" s="76">
        <v>46798</v>
      </c>
      <c r="N24" s="127"/>
      <c r="O24" s="127" t="s">
        <v>659</v>
      </c>
      <c r="P24" s="79">
        <v>285219.3</v>
      </c>
      <c r="Q24" s="66" t="s">
        <v>660</v>
      </c>
      <c r="R24" s="75" t="s">
        <v>661</v>
      </c>
      <c r="S24" s="145" t="s">
        <v>582</v>
      </c>
      <c r="T24" s="145" t="s">
        <v>553</v>
      </c>
      <c r="U24" s="187">
        <v>3349629</v>
      </c>
      <c r="V24" s="147"/>
      <c r="W24" s="147" t="s">
        <v>554</v>
      </c>
      <c r="X24" s="147" t="s">
        <v>629</v>
      </c>
      <c r="Y24" s="145" t="s">
        <v>584</v>
      </c>
      <c r="Z24" s="145" t="s">
        <v>562</v>
      </c>
      <c r="AA24" s="72"/>
      <c r="AB24" s="72"/>
      <c r="AC24" s="72"/>
      <c r="AD24" s="72" t="s">
        <v>550</v>
      </c>
      <c r="AE24" s="84" t="s">
        <v>550</v>
      </c>
      <c r="AF24" s="84" t="s">
        <v>553</v>
      </c>
      <c r="AG24" s="84" t="s">
        <v>550</v>
      </c>
      <c r="AH24" s="84" t="s">
        <v>662</v>
      </c>
    </row>
    <row r="25" spans="1:34" ht="52.95" customHeight="1" x14ac:dyDescent="0.25">
      <c r="A25" s="73" t="b">
        <v>1</v>
      </c>
      <c r="B25" s="64" t="b">
        <v>1</v>
      </c>
      <c r="C25" s="73" t="b">
        <v>1</v>
      </c>
      <c r="D25" s="71" t="s">
        <v>512</v>
      </c>
      <c r="E25" s="82" t="s">
        <v>544</v>
      </c>
      <c r="F25" s="71" t="s">
        <v>664</v>
      </c>
      <c r="G25" s="71" t="s">
        <v>665</v>
      </c>
      <c r="H25" s="71" t="s">
        <v>666</v>
      </c>
      <c r="I25" s="82" t="s">
        <v>595</v>
      </c>
      <c r="J25" s="82">
        <v>48000000</v>
      </c>
      <c r="K25" s="82" t="s">
        <v>667</v>
      </c>
      <c r="L25" s="81">
        <v>45078</v>
      </c>
      <c r="M25" s="81">
        <v>46173</v>
      </c>
      <c r="N25" s="82"/>
      <c r="O25" s="129"/>
      <c r="P25" s="91">
        <f>27490+27490</f>
        <v>54980</v>
      </c>
      <c r="Q25" s="71" t="s">
        <v>668</v>
      </c>
      <c r="R25" s="71" t="s">
        <v>669</v>
      </c>
      <c r="S25" s="55" t="s">
        <v>582</v>
      </c>
      <c r="T25" s="55" t="s">
        <v>553</v>
      </c>
      <c r="U25" s="191" t="s">
        <v>670</v>
      </c>
      <c r="V25" s="148" t="s">
        <v>671</v>
      </c>
      <c r="W25" s="147" t="s">
        <v>563</v>
      </c>
      <c r="X25" s="148" t="s">
        <v>643</v>
      </c>
      <c r="Y25" s="55" t="s">
        <v>610</v>
      </c>
      <c r="Z25" s="55" t="s">
        <v>562</v>
      </c>
      <c r="AA25" s="82"/>
      <c r="AB25" s="82"/>
      <c r="AC25" s="82"/>
      <c r="AD25" s="82" t="s">
        <v>550</v>
      </c>
      <c r="AE25" s="82" t="s">
        <v>550</v>
      </c>
      <c r="AF25" s="82" t="s">
        <v>550</v>
      </c>
      <c r="AG25" s="71" t="s">
        <v>550</v>
      </c>
      <c r="AH25" s="82" t="s">
        <v>672</v>
      </c>
    </row>
    <row r="26" spans="1:34" ht="54" customHeight="1" x14ac:dyDescent="0.25">
      <c r="A26" s="80" t="b">
        <v>1</v>
      </c>
      <c r="B26" s="80" t="b">
        <v>1</v>
      </c>
      <c r="C26" s="80" t="b">
        <v>1</v>
      </c>
      <c r="D26" s="71" t="s">
        <v>512</v>
      </c>
      <c r="E26" s="71" t="s">
        <v>544</v>
      </c>
      <c r="F26" s="71" t="s">
        <v>673</v>
      </c>
      <c r="G26" s="71" t="s">
        <v>657</v>
      </c>
      <c r="H26" s="71" t="s">
        <v>674</v>
      </c>
      <c r="I26" s="71" t="s">
        <v>208</v>
      </c>
      <c r="J26" s="71">
        <v>48000000</v>
      </c>
      <c r="K26" s="82" t="s">
        <v>667</v>
      </c>
      <c r="L26" s="81">
        <v>39814</v>
      </c>
      <c r="M26" s="81">
        <v>46022</v>
      </c>
      <c r="N26" s="129"/>
      <c r="O26" s="129" t="s">
        <v>588</v>
      </c>
      <c r="P26" s="89">
        <v>1875.96</v>
      </c>
      <c r="Q26" s="71" t="s">
        <v>675</v>
      </c>
      <c r="R26" s="90" t="s">
        <v>676</v>
      </c>
      <c r="S26" s="55" t="s">
        <v>582</v>
      </c>
      <c r="T26" s="55" t="s">
        <v>553</v>
      </c>
      <c r="U26" s="189">
        <v>2776536</v>
      </c>
      <c r="V26" s="148" t="s">
        <v>677</v>
      </c>
      <c r="W26" s="148" t="s">
        <v>563</v>
      </c>
      <c r="X26" s="148" t="s">
        <v>564</v>
      </c>
      <c r="Y26" s="55">
        <v>100022834</v>
      </c>
      <c r="Z26" s="55" t="s">
        <v>562</v>
      </c>
      <c r="AA26" s="82"/>
      <c r="AB26" s="82" t="s">
        <v>550</v>
      </c>
      <c r="AC26" s="82" t="s">
        <v>550</v>
      </c>
      <c r="AD26" s="82" t="s">
        <v>550</v>
      </c>
      <c r="AE26" s="82" t="s">
        <v>550</v>
      </c>
      <c r="AF26" s="82" t="s">
        <v>550</v>
      </c>
      <c r="AG26" s="82" t="s">
        <v>550</v>
      </c>
      <c r="AH26" s="118" t="s">
        <v>678</v>
      </c>
    </row>
    <row r="27" spans="1:34" ht="53.4" customHeight="1" x14ac:dyDescent="0.25">
      <c r="A27" s="73" t="b">
        <v>1</v>
      </c>
      <c r="B27" s="64" t="b">
        <v>1</v>
      </c>
      <c r="C27" s="73" t="b">
        <v>1</v>
      </c>
      <c r="D27" s="71" t="s">
        <v>512</v>
      </c>
      <c r="E27" s="82" t="s">
        <v>544</v>
      </c>
      <c r="F27" s="71" t="s">
        <v>679</v>
      </c>
      <c r="G27" s="71" t="s">
        <v>680</v>
      </c>
      <c r="H27" s="71" t="s">
        <v>681</v>
      </c>
      <c r="I27" s="82" t="s">
        <v>130</v>
      </c>
      <c r="J27" s="82">
        <v>79000000</v>
      </c>
      <c r="K27" s="82" t="s">
        <v>667</v>
      </c>
      <c r="L27" s="81">
        <v>45352</v>
      </c>
      <c r="M27" s="81">
        <v>46081</v>
      </c>
      <c r="N27" s="71" t="s">
        <v>682</v>
      </c>
      <c r="O27" s="129"/>
      <c r="P27" s="89">
        <v>600000</v>
      </c>
      <c r="Q27" s="71" t="s">
        <v>683</v>
      </c>
      <c r="R27" s="71" t="s">
        <v>684</v>
      </c>
      <c r="S27" s="55" t="s">
        <v>553</v>
      </c>
      <c r="T27" s="55" t="s">
        <v>553</v>
      </c>
      <c r="U27" s="187">
        <v>2263092</v>
      </c>
      <c r="V27" s="192" t="s">
        <v>685</v>
      </c>
      <c r="W27" s="147" t="s">
        <v>566</v>
      </c>
      <c r="X27" s="148" t="s">
        <v>686</v>
      </c>
      <c r="Y27" s="55" t="s">
        <v>584</v>
      </c>
      <c r="Z27" s="55" t="s">
        <v>562</v>
      </c>
      <c r="AA27" s="93"/>
      <c r="AB27" s="93"/>
      <c r="AC27" s="93"/>
      <c r="AD27" s="93"/>
      <c r="AE27" s="93"/>
      <c r="AF27" s="93" t="s">
        <v>553</v>
      </c>
      <c r="AG27" s="92"/>
      <c r="AH27" s="93"/>
    </row>
    <row r="28" spans="1:34" ht="67.5" customHeight="1" x14ac:dyDescent="0.25">
      <c r="A28" s="73" t="b">
        <v>1</v>
      </c>
      <c r="B28" s="64" t="b">
        <v>1</v>
      </c>
      <c r="C28" s="73" t="b">
        <v>1</v>
      </c>
      <c r="D28" s="66" t="s">
        <v>512</v>
      </c>
      <c r="E28" s="65" t="s">
        <v>544</v>
      </c>
      <c r="F28" s="66" t="s">
        <v>689</v>
      </c>
      <c r="G28" s="66" t="s">
        <v>548</v>
      </c>
      <c r="H28" s="66" t="s">
        <v>690</v>
      </c>
      <c r="I28" s="66" t="s">
        <v>208</v>
      </c>
      <c r="J28" s="66">
        <v>48000000</v>
      </c>
      <c r="K28" s="66" t="s">
        <v>547</v>
      </c>
      <c r="L28" s="76" t="s">
        <v>548</v>
      </c>
      <c r="M28" s="76" t="s">
        <v>548</v>
      </c>
      <c r="N28" s="127"/>
      <c r="O28" s="127" t="s">
        <v>588</v>
      </c>
      <c r="P28" s="79"/>
      <c r="Q28" s="66" t="s">
        <v>691</v>
      </c>
      <c r="R28" s="75" t="s">
        <v>692</v>
      </c>
      <c r="S28" s="146" t="s">
        <v>582</v>
      </c>
      <c r="T28" s="146" t="s">
        <v>582</v>
      </c>
      <c r="U28" s="187" t="s">
        <v>693</v>
      </c>
      <c r="V28" s="147"/>
      <c r="W28" s="147" t="s">
        <v>563</v>
      </c>
      <c r="X28" s="147" t="s">
        <v>643</v>
      </c>
      <c r="Y28" s="145"/>
      <c r="Z28" s="145" t="s">
        <v>562</v>
      </c>
      <c r="AA28" s="72"/>
      <c r="AB28" s="72"/>
      <c r="AC28" s="72"/>
      <c r="AD28" s="72"/>
      <c r="AE28" s="84"/>
      <c r="AF28" s="84"/>
      <c r="AG28" s="84"/>
      <c r="AH28" s="84"/>
    </row>
    <row r="29" spans="1:34" ht="61.5" customHeight="1" x14ac:dyDescent="0.25">
      <c r="A29" s="73" t="b">
        <v>1</v>
      </c>
      <c r="B29" s="64" t="b">
        <v>0</v>
      </c>
      <c r="C29" s="64" t="b">
        <v>0</v>
      </c>
      <c r="D29" s="66" t="s">
        <v>510</v>
      </c>
      <c r="E29" s="65" t="s">
        <v>544</v>
      </c>
      <c r="F29" s="66" t="s">
        <v>694</v>
      </c>
      <c r="G29" s="66" t="s">
        <v>545</v>
      </c>
      <c r="H29" s="66" t="s">
        <v>695</v>
      </c>
      <c r="I29" s="66" t="s">
        <v>696</v>
      </c>
      <c r="J29" s="66">
        <v>92000000</v>
      </c>
      <c r="K29" s="66" t="s">
        <v>547</v>
      </c>
      <c r="L29" s="76">
        <v>43497</v>
      </c>
      <c r="M29" s="76">
        <v>47149</v>
      </c>
      <c r="N29" s="72">
        <v>5</v>
      </c>
      <c r="O29" s="128">
        <v>46783</v>
      </c>
      <c r="P29" s="79">
        <v>6000000</v>
      </c>
      <c r="Q29" s="66" t="s">
        <v>697</v>
      </c>
      <c r="R29" s="65" t="s">
        <v>698</v>
      </c>
      <c r="S29" s="57" t="s">
        <v>553</v>
      </c>
      <c r="T29" s="145" t="s">
        <v>582</v>
      </c>
      <c r="U29" s="187">
        <v>3232979</v>
      </c>
      <c r="V29" s="147"/>
      <c r="W29" s="147" t="s">
        <v>699</v>
      </c>
      <c r="X29" s="147" t="s">
        <v>700</v>
      </c>
      <c r="Y29" s="145"/>
      <c r="Z29" s="145" t="s">
        <v>562</v>
      </c>
      <c r="AA29" s="72"/>
      <c r="AB29" s="72"/>
      <c r="AC29" s="72"/>
      <c r="AD29" s="72"/>
      <c r="AE29" s="84"/>
      <c r="AF29" s="84"/>
      <c r="AG29" s="84"/>
      <c r="AH29" s="84"/>
    </row>
    <row r="30" spans="1:34" s="53" customFormat="1" ht="61.95" customHeight="1" x14ac:dyDescent="0.25">
      <c r="A30" s="113" t="b">
        <v>0</v>
      </c>
      <c r="B30" s="113" t="b">
        <v>0</v>
      </c>
      <c r="C30" s="113" t="b">
        <v>0</v>
      </c>
      <c r="D30" s="96" t="s">
        <v>510</v>
      </c>
      <c r="E30" s="96" t="s">
        <v>544</v>
      </c>
      <c r="F30" s="96" t="s">
        <v>689</v>
      </c>
      <c r="G30" s="96" t="s">
        <v>612</v>
      </c>
      <c r="H30" s="96" t="s">
        <v>702</v>
      </c>
      <c r="I30" s="96" t="s">
        <v>595</v>
      </c>
      <c r="J30" s="136" t="s">
        <v>701</v>
      </c>
      <c r="K30" s="96" t="s">
        <v>547</v>
      </c>
      <c r="L30" s="105">
        <v>45566</v>
      </c>
      <c r="M30" s="105">
        <v>47026</v>
      </c>
      <c r="N30" s="95"/>
      <c r="O30" s="131"/>
      <c r="P30" s="107"/>
      <c r="Q30" s="96" t="s">
        <v>703</v>
      </c>
      <c r="R30" s="108" t="s">
        <v>704</v>
      </c>
      <c r="S30" s="146" t="s">
        <v>582</v>
      </c>
      <c r="T30" s="146" t="s">
        <v>582</v>
      </c>
      <c r="U30" s="193" t="s">
        <v>705</v>
      </c>
      <c r="V30" s="194"/>
      <c r="W30" s="149"/>
      <c r="X30" s="149"/>
      <c r="Y30" s="146"/>
      <c r="Z30" s="146" t="s">
        <v>562</v>
      </c>
      <c r="AA30" s="95"/>
      <c r="AB30" s="95"/>
      <c r="AC30" s="95"/>
      <c r="AD30" s="95"/>
      <c r="AE30" s="95"/>
      <c r="AF30" s="95"/>
      <c r="AG30" s="95"/>
      <c r="AH30" s="95"/>
    </row>
    <row r="31" spans="1:34" s="53" customFormat="1" ht="61.95" customHeight="1" x14ac:dyDescent="0.25">
      <c r="A31" s="113" t="b">
        <v>0</v>
      </c>
      <c r="B31" s="113" t="b">
        <v>0</v>
      </c>
      <c r="C31" s="113" t="b">
        <v>0</v>
      </c>
      <c r="D31" s="96" t="s">
        <v>511</v>
      </c>
      <c r="E31" s="96" t="s">
        <v>544</v>
      </c>
      <c r="F31" s="96" t="s">
        <v>689</v>
      </c>
      <c r="G31" s="96" t="s">
        <v>612</v>
      </c>
      <c r="H31" s="96" t="s">
        <v>706</v>
      </c>
      <c r="I31" s="96" t="s">
        <v>595</v>
      </c>
      <c r="J31" s="136" t="s">
        <v>701</v>
      </c>
      <c r="K31" s="96" t="s">
        <v>547</v>
      </c>
      <c r="L31" s="105">
        <v>45566</v>
      </c>
      <c r="M31" s="105">
        <v>47026</v>
      </c>
      <c r="N31" s="95"/>
      <c r="O31" s="131"/>
      <c r="P31" s="107"/>
      <c r="Q31" s="96" t="s">
        <v>703</v>
      </c>
      <c r="R31" s="108" t="s">
        <v>704</v>
      </c>
      <c r="S31" s="146" t="s">
        <v>582</v>
      </c>
      <c r="T31" s="146" t="s">
        <v>582</v>
      </c>
      <c r="U31" s="193" t="s">
        <v>705</v>
      </c>
      <c r="V31" s="194"/>
      <c r="W31" s="149" t="s">
        <v>576</v>
      </c>
      <c r="X31" s="149"/>
      <c r="Y31" s="146"/>
      <c r="Z31" s="146" t="s">
        <v>562</v>
      </c>
      <c r="AA31" s="95"/>
      <c r="AB31" s="95"/>
      <c r="AC31" s="95"/>
      <c r="AD31" s="95"/>
      <c r="AE31" s="95"/>
      <c r="AF31" s="95"/>
      <c r="AG31" s="95"/>
      <c r="AH31" s="95"/>
    </row>
    <row r="32" spans="1:34" ht="66" x14ac:dyDescent="0.25">
      <c r="A32" s="73" t="b">
        <v>1</v>
      </c>
      <c r="B32" s="64" t="b">
        <v>1</v>
      </c>
      <c r="C32" s="73" t="b">
        <v>1</v>
      </c>
      <c r="D32" s="66" t="s">
        <v>512</v>
      </c>
      <c r="E32" s="65" t="s">
        <v>544</v>
      </c>
      <c r="F32" s="66" t="s">
        <v>707</v>
      </c>
      <c r="G32" s="66" t="s">
        <v>623</v>
      </c>
      <c r="H32" s="66" t="s">
        <v>708</v>
      </c>
      <c r="I32" s="65" t="s">
        <v>208</v>
      </c>
      <c r="J32" s="66">
        <v>48000000</v>
      </c>
      <c r="K32" s="66" t="s">
        <v>547</v>
      </c>
      <c r="L32" s="76">
        <v>43556</v>
      </c>
      <c r="M32" s="68" t="s">
        <v>548</v>
      </c>
      <c r="N32" s="72"/>
      <c r="O32" s="68" t="s">
        <v>588</v>
      </c>
      <c r="P32" s="79" t="s">
        <v>709</v>
      </c>
      <c r="Q32" s="66" t="s">
        <v>710</v>
      </c>
      <c r="R32" s="75" t="s">
        <v>711</v>
      </c>
      <c r="S32" s="146" t="s">
        <v>582</v>
      </c>
      <c r="T32" s="146" t="s">
        <v>582</v>
      </c>
      <c r="U32" s="187" t="s">
        <v>582</v>
      </c>
      <c r="V32" s="147"/>
      <c r="W32" s="147" t="s">
        <v>712</v>
      </c>
      <c r="X32" s="147" t="s">
        <v>713</v>
      </c>
      <c r="Y32" s="145"/>
      <c r="Z32" s="145" t="s">
        <v>584</v>
      </c>
      <c r="AA32" s="72"/>
      <c r="AB32" s="72"/>
      <c r="AC32" s="72"/>
      <c r="AD32" s="72"/>
      <c r="AE32" s="84"/>
      <c r="AF32" s="84"/>
      <c r="AG32" s="84"/>
      <c r="AH32" s="84"/>
    </row>
    <row r="33" spans="1:34" ht="69" customHeight="1" x14ac:dyDescent="0.25">
      <c r="A33" s="80" t="b">
        <v>1</v>
      </c>
      <c r="B33" s="80" t="b">
        <v>0</v>
      </c>
      <c r="C33" s="80" t="b">
        <v>0</v>
      </c>
      <c r="D33" s="71" t="s">
        <v>510</v>
      </c>
      <c r="E33" s="71" t="s">
        <v>544</v>
      </c>
      <c r="F33" s="71" t="s">
        <v>714</v>
      </c>
      <c r="G33" s="71" t="s">
        <v>715</v>
      </c>
      <c r="H33" s="71" t="s">
        <v>716</v>
      </c>
      <c r="I33" s="71" t="s">
        <v>208</v>
      </c>
      <c r="J33" s="71">
        <v>79000000</v>
      </c>
      <c r="K33" s="71" t="s">
        <v>547</v>
      </c>
      <c r="L33" s="81">
        <v>43556</v>
      </c>
      <c r="M33" s="81">
        <v>44651</v>
      </c>
      <c r="N33" s="71"/>
      <c r="O33" s="71" t="s">
        <v>549</v>
      </c>
      <c r="P33" s="89">
        <f>16071+1000</f>
        <v>17071</v>
      </c>
      <c r="Q33" s="71" t="s">
        <v>717</v>
      </c>
      <c r="R33" s="90" t="s">
        <v>718</v>
      </c>
      <c r="S33" s="55" t="s">
        <v>582</v>
      </c>
      <c r="T33" s="55" t="s">
        <v>582</v>
      </c>
      <c r="U33" s="189" t="s">
        <v>550</v>
      </c>
      <c r="V33" s="148"/>
      <c r="W33" s="148" t="s">
        <v>229</v>
      </c>
      <c r="X33" s="148" t="s">
        <v>719</v>
      </c>
      <c r="Y33" s="55" t="s">
        <v>584</v>
      </c>
      <c r="Z33" s="55" t="s">
        <v>562</v>
      </c>
      <c r="AA33" s="82"/>
      <c r="AB33" s="82"/>
      <c r="AC33" s="82"/>
      <c r="AD33" s="82" t="s">
        <v>550</v>
      </c>
      <c r="AE33" s="82" t="s">
        <v>550</v>
      </c>
      <c r="AF33" s="82" t="s">
        <v>590</v>
      </c>
      <c r="AG33" s="82"/>
      <c r="AH33" s="82"/>
    </row>
    <row r="34" spans="1:34" ht="66" customHeight="1" x14ac:dyDescent="0.25">
      <c r="A34" s="80" t="b">
        <v>0</v>
      </c>
      <c r="B34" s="80" t="b">
        <v>1</v>
      </c>
      <c r="C34" s="80" t="b">
        <v>0</v>
      </c>
      <c r="D34" s="71" t="s">
        <v>511</v>
      </c>
      <c r="E34" s="71" t="s">
        <v>544</v>
      </c>
      <c r="F34" s="71" t="s">
        <v>720</v>
      </c>
      <c r="G34" s="71" t="s">
        <v>715</v>
      </c>
      <c r="H34" s="71" t="s">
        <v>716</v>
      </c>
      <c r="I34" s="71" t="s">
        <v>208</v>
      </c>
      <c r="J34" s="71">
        <v>79000000</v>
      </c>
      <c r="K34" s="71" t="s">
        <v>547</v>
      </c>
      <c r="L34" s="81">
        <v>43556</v>
      </c>
      <c r="M34" s="81">
        <v>43921</v>
      </c>
      <c r="N34" s="71"/>
      <c r="O34" s="71" t="s">
        <v>549</v>
      </c>
      <c r="P34" s="89" t="s">
        <v>548</v>
      </c>
      <c r="Q34" s="71" t="s">
        <v>721</v>
      </c>
      <c r="R34" s="90" t="s">
        <v>722</v>
      </c>
      <c r="S34" s="55" t="s">
        <v>582</v>
      </c>
      <c r="T34" s="55" t="s">
        <v>582</v>
      </c>
      <c r="U34" s="189" t="s">
        <v>550</v>
      </c>
      <c r="V34" s="148"/>
      <c r="W34" s="148" t="s">
        <v>229</v>
      </c>
      <c r="X34" s="148" t="s">
        <v>723</v>
      </c>
      <c r="Y34" s="55" t="s">
        <v>584</v>
      </c>
      <c r="Z34" s="55" t="s">
        <v>562</v>
      </c>
      <c r="AA34" s="82"/>
      <c r="AB34" s="82"/>
      <c r="AC34" s="82"/>
      <c r="AD34" s="82" t="s">
        <v>550</v>
      </c>
      <c r="AE34" s="82" t="s">
        <v>550</v>
      </c>
      <c r="AF34" s="82" t="s">
        <v>590</v>
      </c>
      <c r="AG34" s="82"/>
      <c r="AH34" s="82"/>
    </row>
    <row r="35" spans="1:34" ht="70.5" customHeight="1" x14ac:dyDescent="0.25">
      <c r="A35" s="73" t="b">
        <v>1</v>
      </c>
      <c r="B35" s="64" t="b">
        <v>1</v>
      </c>
      <c r="C35" s="73" t="b">
        <v>1</v>
      </c>
      <c r="D35" s="66" t="s">
        <v>512</v>
      </c>
      <c r="E35" s="65" t="s">
        <v>544</v>
      </c>
      <c r="F35" s="66" t="s">
        <v>725</v>
      </c>
      <c r="G35" s="66" t="s">
        <v>726</v>
      </c>
      <c r="H35" s="66" t="s">
        <v>727</v>
      </c>
      <c r="I35" s="66" t="s">
        <v>208</v>
      </c>
      <c r="J35" s="66">
        <v>85000000</v>
      </c>
      <c r="K35" s="66" t="s">
        <v>547</v>
      </c>
      <c r="L35" s="76">
        <v>45383</v>
      </c>
      <c r="M35" s="76">
        <v>45747</v>
      </c>
      <c r="N35" s="72">
        <v>0</v>
      </c>
      <c r="O35" s="129" t="s">
        <v>588</v>
      </c>
      <c r="P35" s="79">
        <v>1080</v>
      </c>
      <c r="Q35" s="66" t="s">
        <v>728</v>
      </c>
      <c r="R35" s="75" t="s">
        <v>729</v>
      </c>
      <c r="S35" s="145" t="s">
        <v>582</v>
      </c>
      <c r="T35" s="145" t="s">
        <v>562</v>
      </c>
      <c r="U35" s="209">
        <v>1057104</v>
      </c>
      <c r="V35" s="147"/>
      <c r="W35" s="148" t="s">
        <v>730</v>
      </c>
      <c r="X35" s="147" t="s">
        <v>731</v>
      </c>
      <c r="Y35" s="145" t="s">
        <v>584</v>
      </c>
      <c r="Z35" s="145" t="s">
        <v>562</v>
      </c>
      <c r="AA35" s="72"/>
      <c r="AB35" s="72"/>
      <c r="AC35" s="72"/>
      <c r="AD35" s="72" t="s">
        <v>550</v>
      </c>
      <c r="AE35" s="84" t="s">
        <v>550</v>
      </c>
      <c r="AF35" s="84" t="s">
        <v>590</v>
      </c>
      <c r="AG35" s="84" t="s">
        <v>672</v>
      </c>
      <c r="AH35" s="84"/>
    </row>
    <row r="36" spans="1:34" s="53" customFormat="1" ht="59.4" customHeight="1" x14ac:dyDescent="0.25">
      <c r="A36" s="113" t="b">
        <v>1</v>
      </c>
      <c r="B36" s="113" t="b">
        <v>0</v>
      </c>
      <c r="C36" s="113" t="b">
        <v>0</v>
      </c>
      <c r="D36" s="96" t="s">
        <v>510</v>
      </c>
      <c r="E36" s="96" t="s">
        <v>544</v>
      </c>
      <c r="F36" s="96" t="s">
        <v>733</v>
      </c>
      <c r="G36" s="96" t="s">
        <v>732</v>
      </c>
      <c r="H36" s="96" t="s">
        <v>734</v>
      </c>
      <c r="I36" s="96" t="s">
        <v>595</v>
      </c>
      <c r="J36" s="96">
        <v>79000000</v>
      </c>
      <c r="K36" s="96" t="s">
        <v>735</v>
      </c>
      <c r="L36" s="105">
        <v>45748</v>
      </c>
      <c r="M36" s="105">
        <v>45747</v>
      </c>
      <c r="N36" s="95">
        <v>0</v>
      </c>
      <c r="O36" s="131"/>
      <c r="P36" s="107">
        <f>7168*3</f>
        <v>21504</v>
      </c>
      <c r="Q36" s="96" t="s">
        <v>736</v>
      </c>
      <c r="R36" s="108" t="s">
        <v>737</v>
      </c>
      <c r="S36" s="146" t="s">
        <v>582</v>
      </c>
      <c r="T36" s="146" t="s">
        <v>553</v>
      </c>
      <c r="U36" s="186" t="s">
        <v>573</v>
      </c>
      <c r="V36" s="149"/>
      <c r="W36" s="149" t="s">
        <v>738</v>
      </c>
      <c r="X36" s="149" t="s">
        <v>648</v>
      </c>
      <c r="Y36" s="146" t="s">
        <v>584</v>
      </c>
      <c r="Z36" s="146" t="s">
        <v>562</v>
      </c>
      <c r="AA36" s="95"/>
      <c r="AB36" s="95"/>
      <c r="AC36" s="95"/>
      <c r="AD36" s="95"/>
      <c r="AE36" s="95" t="s">
        <v>573</v>
      </c>
      <c r="AF36" s="95" t="s">
        <v>573</v>
      </c>
      <c r="AG36" s="95" t="s">
        <v>550</v>
      </c>
      <c r="AH36" s="152"/>
    </row>
    <row r="37" spans="1:34" ht="84" customHeight="1" x14ac:dyDescent="0.25">
      <c r="A37" s="73" t="b">
        <v>1</v>
      </c>
      <c r="B37" s="64" t="b">
        <v>1</v>
      </c>
      <c r="C37" s="73" t="b">
        <v>1</v>
      </c>
      <c r="D37" s="66" t="s">
        <v>512</v>
      </c>
      <c r="E37" s="65" t="s">
        <v>544</v>
      </c>
      <c r="F37" s="66" t="s">
        <v>739</v>
      </c>
      <c r="G37" s="66" t="s">
        <v>602</v>
      </c>
      <c r="H37" s="66" t="s">
        <v>740</v>
      </c>
      <c r="I37" s="66" t="s">
        <v>208</v>
      </c>
      <c r="J37" s="66">
        <v>48000000</v>
      </c>
      <c r="K37" s="66" t="s">
        <v>547</v>
      </c>
      <c r="L37" s="76">
        <v>45234</v>
      </c>
      <c r="M37" s="76">
        <v>45964</v>
      </c>
      <c r="N37" s="66" t="s">
        <v>741</v>
      </c>
      <c r="O37" s="127">
        <v>45780</v>
      </c>
      <c r="P37" s="79">
        <v>40000</v>
      </c>
      <c r="Q37" s="66" t="s">
        <v>742</v>
      </c>
      <c r="R37" s="75" t="s">
        <v>743</v>
      </c>
      <c r="S37" s="145" t="s">
        <v>582</v>
      </c>
      <c r="T37" s="145" t="s">
        <v>553</v>
      </c>
      <c r="U37" s="187">
        <v>5124418</v>
      </c>
      <c r="V37" s="147"/>
      <c r="W37" s="147" t="s">
        <v>744</v>
      </c>
      <c r="X37" s="147" t="s">
        <v>745</v>
      </c>
      <c r="Y37" s="145" t="s">
        <v>610</v>
      </c>
      <c r="Z37" s="145" t="s">
        <v>562</v>
      </c>
      <c r="AA37" s="72"/>
      <c r="AB37" s="72"/>
      <c r="AC37" s="66" t="s">
        <v>746</v>
      </c>
      <c r="AD37" s="72"/>
      <c r="AE37" s="72"/>
      <c r="AF37" s="72" t="s">
        <v>590</v>
      </c>
      <c r="AG37" s="84"/>
      <c r="AH37" s="84"/>
    </row>
    <row r="38" spans="1:34" ht="111.75" customHeight="1" x14ac:dyDescent="0.25">
      <c r="A38" s="73" t="b">
        <v>1</v>
      </c>
      <c r="B38" s="64" t="b">
        <v>1</v>
      </c>
      <c r="C38" s="73" t="b">
        <v>1</v>
      </c>
      <c r="D38" s="66" t="s">
        <v>512</v>
      </c>
      <c r="E38" s="65" t="s">
        <v>544</v>
      </c>
      <c r="F38" s="66" t="s">
        <v>747</v>
      </c>
      <c r="G38" s="66" t="s">
        <v>748</v>
      </c>
      <c r="H38" s="66" t="s">
        <v>749</v>
      </c>
      <c r="I38" s="66" t="s">
        <v>208</v>
      </c>
      <c r="J38" s="66">
        <v>77000000</v>
      </c>
      <c r="K38" s="66" t="s">
        <v>596</v>
      </c>
      <c r="L38" s="76">
        <v>45538</v>
      </c>
      <c r="M38" s="76">
        <v>46267</v>
      </c>
      <c r="N38" s="77"/>
      <c r="O38" s="127"/>
      <c r="P38" s="79">
        <v>572000</v>
      </c>
      <c r="Q38" s="66" t="s">
        <v>750</v>
      </c>
      <c r="R38" s="75" t="s">
        <v>751</v>
      </c>
      <c r="S38" s="145" t="s">
        <v>562</v>
      </c>
      <c r="T38" s="145" t="s">
        <v>582</v>
      </c>
      <c r="U38" s="190" t="s">
        <v>753</v>
      </c>
      <c r="V38" s="147" t="s">
        <v>754</v>
      </c>
      <c r="W38" s="147" t="s">
        <v>755</v>
      </c>
      <c r="X38" s="147" t="s">
        <v>1900</v>
      </c>
      <c r="Y38" s="145" t="s">
        <v>610</v>
      </c>
      <c r="Z38" s="145" t="s">
        <v>556</v>
      </c>
      <c r="AA38" s="72"/>
      <c r="AB38" s="72"/>
      <c r="AC38" s="72"/>
      <c r="AD38" s="72"/>
      <c r="AE38" s="84"/>
      <c r="AF38" s="84"/>
      <c r="AG38" s="84"/>
      <c r="AH38" s="84"/>
    </row>
    <row r="39" spans="1:34" ht="99" customHeight="1" x14ac:dyDescent="0.25">
      <c r="A39" s="73" t="b">
        <v>1</v>
      </c>
      <c r="B39" s="64" t="b">
        <v>0</v>
      </c>
      <c r="C39" s="64" t="b">
        <v>0</v>
      </c>
      <c r="D39" s="66" t="s">
        <v>510</v>
      </c>
      <c r="E39" s="65" t="s">
        <v>544</v>
      </c>
      <c r="F39" s="66" t="s">
        <v>757</v>
      </c>
      <c r="G39" s="66" t="s">
        <v>623</v>
      </c>
      <c r="H39" s="66" t="s">
        <v>758</v>
      </c>
      <c r="I39" s="66" t="s">
        <v>208</v>
      </c>
      <c r="J39" s="66">
        <v>72000000</v>
      </c>
      <c r="K39" s="66" t="s">
        <v>596</v>
      </c>
      <c r="L39" s="76">
        <v>44317</v>
      </c>
      <c r="M39" s="76">
        <v>46142</v>
      </c>
      <c r="N39" s="72"/>
      <c r="O39" s="127"/>
      <c r="P39" s="79">
        <v>110500</v>
      </c>
      <c r="Q39" s="66" t="s">
        <v>759</v>
      </c>
      <c r="R39" s="75" t="s">
        <v>760</v>
      </c>
      <c r="S39" s="145" t="s">
        <v>582</v>
      </c>
      <c r="T39" s="145" t="s">
        <v>582</v>
      </c>
      <c r="U39" s="188">
        <v>1332249</v>
      </c>
      <c r="V39" s="147"/>
      <c r="W39" s="147" t="s">
        <v>608</v>
      </c>
      <c r="X39" s="147" t="s">
        <v>756</v>
      </c>
      <c r="Y39" s="145" t="s">
        <v>584</v>
      </c>
      <c r="Z39" s="145" t="s">
        <v>562</v>
      </c>
      <c r="AA39" s="72"/>
      <c r="AB39" s="72"/>
      <c r="AC39" s="72"/>
      <c r="AD39" s="72"/>
      <c r="AE39" s="84"/>
      <c r="AF39" s="84"/>
      <c r="AG39" s="84"/>
      <c r="AH39" s="84"/>
    </row>
    <row r="40" spans="1:34" s="52" customFormat="1" ht="87.6" customHeight="1" x14ac:dyDescent="0.25">
      <c r="A40" s="73" t="b">
        <v>1</v>
      </c>
      <c r="B40" s="64" t="b">
        <v>1</v>
      </c>
      <c r="C40" s="73" t="b">
        <v>1</v>
      </c>
      <c r="D40" s="66" t="s">
        <v>512</v>
      </c>
      <c r="E40" s="66" t="s">
        <v>544</v>
      </c>
      <c r="F40" s="66" t="s">
        <v>761</v>
      </c>
      <c r="G40" s="66" t="s">
        <v>578</v>
      </c>
      <c r="H40" s="66" t="s">
        <v>762</v>
      </c>
      <c r="I40" s="66" t="s">
        <v>208</v>
      </c>
      <c r="J40" s="66">
        <v>79800000</v>
      </c>
      <c r="K40" s="66" t="s">
        <v>547</v>
      </c>
      <c r="L40" s="76">
        <v>45383</v>
      </c>
      <c r="M40" s="76">
        <v>46477</v>
      </c>
      <c r="N40" s="72" t="s">
        <v>763</v>
      </c>
      <c r="O40" s="127"/>
      <c r="P40" s="79">
        <v>227000</v>
      </c>
      <c r="Q40" s="66" t="s">
        <v>764</v>
      </c>
      <c r="R40" s="75" t="s">
        <v>765</v>
      </c>
      <c r="S40" s="145" t="s">
        <v>562</v>
      </c>
      <c r="T40" s="145" t="s">
        <v>582</v>
      </c>
      <c r="U40" s="187" t="s">
        <v>766</v>
      </c>
      <c r="V40" s="147"/>
      <c r="W40" s="147" t="s">
        <v>767</v>
      </c>
      <c r="X40" s="147"/>
      <c r="Y40" s="145"/>
      <c r="Z40" s="145" t="s">
        <v>562</v>
      </c>
      <c r="AA40" s="72"/>
      <c r="AB40" s="72"/>
      <c r="AC40" s="77"/>
      <c r="AD40" s="72"/>
      <c r="AE40" s="72"/>
      <c r="AF40" s="72"/>
      <c r="AG40" s="66"/>
      <c r="AH40" s="72"/>
    </row>
    <row r="41" spans="1:34" s="52" customFormat="1" ht="87" customHeight="1" x14ac:dyDescent="0.25">
      <c r="A41" s="73" t="b">
        <v>1</v>
      </c>
      <c r="B41" s="64" t="b">
        <v>1</v>
      </c>
      <c r="C41" s="73" t="b">
        <v>1</v>
      </c>
      <c r="D41" s="66" t="s">
        <v>512</v>
      </c>
      <c r="E41" s="66" t="s">
        <v>544</v>
      </c>
      <c r="F41" s="66" t="s">
        <v>768</v>
      </c>
      <c r="G41" s="66" t="s">
        <v>612</v>
      </c>
      <c r="H41" s="66" t="s">
        <v>769</v>
      </c>
      <c r="I41" s="66" t="s">
        <v>208</v>
      </c>
      <c r="J41" s="66">
        <v>66000000</v>
      </c>
      <c r="K41" s="66" t="s">
        <v>547</v>
      </c>
      <c r="L41" s="76">
        <v>44896</v>
      </c>
      <c r="M41" s="76">
        <v>45961</v>
      </c>
      <c r="N41" s="66" t="s">
        <v>549</v>
      </c>
      <c r="O41" s="127"/>
      <c r="P41" s="79">
        <v>1000</v>
      </c>
      <c r="Q41" s="66" t="s">
        <v>625</v>
      </c>
      <c r="R41" s="75" t="s">
        <v>770</v>
      </c>
      <c r="S41" s="145" t="s">
        <v>553</v>
      </c>
      <c r="T41" s="145" t="s">
        <v>553</v>
      </c>
      <c r="U41" s="190" t="s">
        <v>771</v>
      </c>
      <c r="V41" s="147"/>
      <c r="W41" s="147" t="s">
        <v>772</v>
      </c>
      <c r="X41" s="147" t="s">
        <v>629</v>
      </c>
      <c r="Y41" s="145" t="s">
        <v>584</v>
      </c>
      <c r="Z41" s="145" t="s">
        <v>562</v>
      </c>
      <c r="AA41" s="72">
        <v>3</v>
      </c>
      <c r="AB41" s="72" t="s">
        <v>550</v>
      </c>
      <c r="AC41" s="72"/>
      <c r="AD41" s="72"/>
      <c r="AE41" s="77">
        <v>43305</v>
      </c>
      <c r="AF41" s="72" t="s">
        <v>590</v>
      </c>
      <c r="AG41" s="72" t="s">
        <v>550</v>
      </c>
      <c r="AH41" s="72" t="s">
        <v>550</v>
      </c>
    </row>
    <row r="42" spans="1:34" ht="63.75" customHeight="1" x14ac:dyDescent="0.25">
      <c r="A42" s="73" t="b">
        <v>1</v>
      </c>
      <c r="B42" s="64" t="b">
        <v>1</v>
      </c>
      <c r="C42" s="73" t="b">
        <v>1</v>
      </c>
      <c r="D42" s="66" t="s">
        <v>512</v>
      </c>
      <c r="E42" s="65" t="s">
        <v>544</v>
      </c>
      <c r="F42" s="66" t="s">
        <v>773</v>
      </c>
      <c r="G42" s="66" t="s">
        <v>602</v>
      </c>
      <c r="H42" s="66" t="s">
        <v>774</v>
      </c>
      <c r="I42" s="66" t="s">
        <v>208</v>
      </c>
      <c r="J42" s="66">
        <v>72000000</v>
      </c>
      <c r="K42" s="66" t="s">
        <v>547</v>
      </c>
      <c r="L42" s="76">
        <v>44287</v>
      </c>
      <c r="M42" s="76">
        <v>45382</v>
      </c>
      <c r="N42" s="77">
        <v>46112</v>
      </c>
      <c r="O42" s="127"/>
      <c r="P42" s="79">
        <v>1737000</v>
      </c>
      <c r="Q42" s="66" t="s">
        <v>775</v>
      </c>
      <c r="R42" s="75" t="s">
        <v>776</v>
      </c>
      <c r="S42" s="145" t="s">
        <v>582</v>
      </c>
      <c r="T42" s="145" t="s">
        <v>553</v>
      </c>
      <c r="U42" s="187">
        <v>9338960</v>
      </c>
      <c r="V42" s="147" t="s">
        <v>777</v>
      </c>
      <c r="W42" s="148" t="s">
        <v>563</v>
      </c>
      <c r="X42" s="57" t="s">
        <v>564</v>
      </c>
      <c r="Y42" s="145"/>
      <c r="Z42" s="145" t="s">
        <v>562</v>
      </c>
      <c r="AA42" s="72"/>
      <c r="AB42" s="72"/>
      <c r="AC42" s="72"/>
      <c r="AD42" s="72"/>
      <c r="AE42" s="84"/>
      <c r="AF42" s="84"/>
      <c r="AG42" s="84"/>
      <c r="AH42" s="84"/>
    </row>
    <row r="43" spans="1:34" ht="53.4" customHeight="1" x14ac:dyDescent="0.25">
      <c r="A43" s="73" t="b">
        <v>1</v>
      </c>
      <c r="B43" s="64" t="b">
        <v>1</v>
      </c>
      <c r="C43" s="73" t="b">
        <v>1</v>
      </c>
      <c r="D43" s="66" t="s">
        <v>512</v>
      </c>
      <c r="E43" s="66" t="s">
        <v>778</v>
      </c>
      <c r="F43" s="66" t="s">
        <v>779</v>
      </c>
      <c r="G43" s="65" t="s">
        <v>545</v>
      </c>
      <c r="H43" s="66" t="s">
        <v>780</v>
      </c>
      <c r="I43" s="66" t="s">
        <v>208</v>
      </c>
      <c r="J43" s="66">
        <v>66000000</v>
      </c>
      <c r="K43" s="66" t="s">
        <v>547</v>
      </c>
      <c r="L43" s="76">
        <v>41974</v>
      </c>
      <c r="M43" s="68" t="s">
        <v>588</v>
      </c>
      <c r="N43" s="72"/>
      <c r="O43" s="127"/>
      <c r="P43" s="79">
        <v>6000</v>
      </c>
      <c r="Q43" s="66" t="s">
        <v>781</v>
      </c>
      <c r="R43" s="75" t="s">
        <v>782</v>
      </c>
      <c r="S43" s="145" t="s">
        <v>582</v>
      </c>
      <c r="T43" s="145" t="s">
        <v>553</v>
      </c>
      <c r="U43" s="187">
        <v>2425920</v>
      </c>
      <c r="V43" s="147"/>
      <c r="W43" s="147" t="s">
        <v>772</v>
      </c>
      <c r="X43" s="147" t="s">
        <v>783</v>
      </c>
      <c r="Y43" s="145" t="s">
        <v>784</v>
      </c>
      <c r="Z43" s="145" t="s">
        <v>562</v>
      </c>
      <c r="AA43" s="72"/>
      <c r="AB43" s="72"/>
      <c r="AC43" s="72"/>
      <c r="AD43" s="72"/>
      <c r="AE43" s="84"/>
      <c r="AF43" s="84"/>
      <c r="AG43" s="65"/>
      <c r="AH43" s="84"/>
    </row>
    <row r="44" spans="1:34" ht="62.7" customHeight="1" x14ac:dyDescent="0.25">
      <c r="A44" s="64" t="b">
        <v>0</v>
      </c>
      <c r="B44" s="64" t="b">
        <v>1</v>
      </c>
      <c r="C44" s="64" t="b">
        <v>0</v>
      </c>
      <c r="D44" s="66" t="s">
        <v>511</v>
      </c>
      <c r="E44" s="66" t="s">
        <v>544</v>
      </c>
      <c r="F44" s="66" t="s">
        <v>785</v>
      </c>
      <c r="G44" s="66" t="s">
        <v>786</v>
      </c>
      <c r="H44" s="66" t="s">
        <v>787</v>
      </c>
      <c r="I44" s="66" t="s">
        <v>208</v>
      </c>
      <c r="J44" s="66">
        <v>45000000</v>
      </c>
      <c r="K44" s="66" t="s">
        <v>667</v>
      </c>
      <c r="L44" s="76">
        <v>44398</v>
      </c>
      <c r="M44" s="76">
        <v>47999</v>
      </c>
      <c r="N44" s="72"/>
      <c r="O44" s="127"/>
      <c r="P44" s="79">
        <v>5850</v>
      </c>
      <c r="Q44" s="66" t="s">
        <v>788</v>
      </c>
      <c r="R44" s="75" t="s">
        <v>789</v>
      </c>
      <c r="S44" s="145" t="s">
        <v>562</v>
      </c>
      <c r="T44" s="145" t="s">
        <v>582</v>
      </c>
      <c r="U44" s="187">
        <v>1243967</v>
      </c>
      <c r="V44" s="147"/>
      <c r="W44" s="147" t="s">
        <v>699</v>
      </c>
      <c r="X44" s="147" t="s">
        <v>790</v>
      </c>
      <c r="Y44" s="145" t="s">
        <v>610</v>
      </c>
      <c r="Z44" s="145" t="s">
        <v>562</v>
      </c>
      <c r="AA44" s="72"/>
      <c r="AB44" s="72"/>
      <c r="AC44" s="72"/>
      <c r="AD44" s="72"/>
      <c r="AE44" s="84"/>
      <c r="AF44" s="84"/>
      <c r="AG44" s="65"/>
      <c r="AH44" s="84"/>
    </row>
    <row r="45" spans="1:34" s="104" customFormat="1" ht="80.400000000000006" customHeight="1" x14ac:dyDescent="0.25">
      <c r="A45" s="73" t="b">
        <v>1</v>
      </c>
      <c r="B45" s="64" t="b">
        <v>1</v>
      </c>
      <c r="C45" s="73" t="b">
        <v>1</v>
      </c>
      <c r="D45" s="97" t="s">
        <v>512</v>
      </c>
      <c r="E45" s="97" t="s">
        <v>544</v>
      </c>
      <c r="F45" s="66" t="s">
        <v>791</v>
      </c>
      <c r="G45" s="97" t="s">
        <v>792</v>
      </c>
      <c r="H45" s="97" t="s">
        <v>793</v>
      </c>
      <c r="I45" s="97" t="s">
        <v>304</v>
      </c>
      <c r="J45" s="97">
        <v>48000000</v>
      </c>
      <c r="K45" s="97" t="s">
        <v>794</v>
      </c>
      <c r="L45" s="98">
        <v>44492</v>
      </c>
      <c r="M45" s="98">
        <v>45952</v>
      </c>
      <c r="N45" s="99"/>
      <c r="O45" s="130"/>
      <c r="P45" s="100">
        <f>4200*4</f>
        <v>16800</v>
      </c>
      <c r="Q45" s="97" t="s">
        <v>795</v>
      </c>
      <c r="R45" s="101" t="s">
        <v>796</v>
      </c>
      <c r="S45" s="163" t="s">
        <v>584</v>
      </c>
      <c r="T45" s="145" t="s">
        <v>582</v>
      </c>
      <c r="U45" s="196">
        <v>4499218</v>
      </c>
      <c r="V45" s="197"/>
      <c r="W45" s="148" t="s">
        <v>563</v>
      </c>
      <c r="X45" s="197" t="s">
        <v>797</v>
      </c>
      <c r="Y45" s="163"/>
      <c r="Z45" s="163" t="s">
        <v>562</v>
      </c>
      <c r="AA45" s="99"/>
      <c r="AB45" s="99"/>
      <c r="AC45" s="99"/>
      <c r="AD45" s="99"/>
      <c r="AE45" s="102"/>
      <c r="AF45" s="102"/>
      <c r="AG45" s="103"/>
      <c r="AH45" s="102"/>
    </row>
    <row r="46" spans="1:34" ht="65.400000000000006" customHeight="1" x14ac:dyDescent="0.25">
      <c r="A46" s="73" t="b">
        <v>1</v>
      </c>
      <c r="B46" s="64" t="b">
        <v>1</v>
      </c>
      <c r="C46" s="73" t="b">
        <v>1</v>
      </c>
      <c r="D46" s="66" t="s">
        <v>512</v>
      </c>
      <c r="E46" s="66" t="s">
        <v>544</v>
      </c>
      <c r="F46" s="66" t="s">
        <v>798</v>
      </c>
      <c r="G46" s="66" t="s">
        <v>792</v>
      </c>
      <c r="H46" s="66" t="s">
        <v>799</v>
      </c>
      <c r="I46" s="66" t="s">
        <v>208</v>
      </c>
      <c r="J46" s="66">
        <v>98000000</v>
      </c>
      <c r="K46" s="66" t="s">
        <v>794</v>
      </c>
      <c r="L46" s="76">
        <v>44545</v>
      </c>
      <c r="M46" s="76">
        <v>45274</v>
      </c>
      <c r="N46" s="77">
        <v>46005</v>
      </c>
      <c r="O46" s="127">
        <v>45839</v>
      </c>
      <c r="P46" s="79">
        <v>20000</v>
      </c>
      <c r="Q46" s="66" t="s">
        <v>800</v>
      </c>
      <c r="R46" s="75" t="s">
        <v>801</v>
      </c>
      <c r="S46" s="145" t="s">
        <v>582</v>
      </c>
      <c r="T46" s="145" t="s">
        <v>582</v>
      </c>
      <c r="U46" s="187">
        <v>5060103</v>
      </c>
      <c r="V46" s="147"/>
      <c r="W46" s="147" t="s">
        <v>560</v>
      </c>
      <c r="X46" s="147" t="s">
        <v>561</v>
      </c>
      <c r="Y46" s="145"/>
      <c r="Z46" s="145" t="s">
        <v>562</v>
      </c>
      <c r="AA46" s="72"/>
      <c r="AB46" s="72"/>
      <c r="AC46" s="72"/>
      <c r="AD46" s="72"/>
      <c r="AE46" s="84"/>
      <c r="AF46" s="84" t="s">
        <v>590</v>
      </c>
      <c r="AG46" s="65"/>
      <c r="AH46" s="84"/>
    </row>
    <row r="47" spans="1:34" ht="66" x14ac:dyDescent="0.25">
      <c r="A47" s="73" t="b">
        <v>1</v>
      </c>
      <c r="B47" s="64" t="b">
        <v>1</v>
      </c>
      <c r="C47" s="73" t="b">
        <v>1</v>
      </c>
      <c r="D47" s="66" t="s">
        <v>512</v>
      </c>
      <c r="E47" s="66" t="s">
        <v>544</v>
      </c>
      <c r="F47" s="66" t="s">
        <v>802</v>
      </c>
      <c r="G47" s="66" t="s">
        <v>803</v>
      </c>
      <c r="H47" s="66" t="s">
        <v>804</v>
      </c>
      <c r="I47" s="66" t="s">
        <v>208</v>
      </c>
      <c r="J47" s="66">
        <v>71000000</v>
      </c>
      <c r="K47" s="66" t="s">
        <v>794</v>
      </c>
      <c r="L47" s="76">
        <v>44378</v>
      </c>
      <c r="M47" s="76" t="s">
        <v>805</v>
      </c>
      <c r="N47" s="72"/>
      <c r="O47" s="127"/>
      <c r="P47" s="79" t="s">
        <v>806</v>
      </c>
      <c r="Q47" s="66" t="s">
        <v>807</v>
      </c>
      <c r="R47" s="75" t="s">
        <v>808</v>
      </c>
      <c r="S47" s="145" t="s">
        <v>582</v>
      </c>
      <c r="T47" s="145" t="s">
        <v>582</v>
      </c>
      <c r="U47" s="187">
        <v>9928569</v>
      </c>
      <c r="V47" s="147"/>
      <c r="W47" s="147" t="s">
        <v>755</v>
      </c>
      <c r="X47" s="147" t="s">
        <v>648</v>
      </c>
      <c r="Y47" s="145"/>
      <c r="Z47" s="145" t="s">
        <v>562</v>
      </c>
      <c r="AA47" s="72"/>
      <c r="AB47" s="72"/>
      <c r="AC47" s="72"/>
      <c r="AD47" s="72"/>
      <c r="AE47" s="84"/>
      <c r="AF47" s="84"/>
      <c r="AG47" s="65"/>
      <c r="AH47" s="84"/>
    </row>
    <row r="48" spans="1:34" ht="60.75" customHeight="1" x14ac:dyDescent="0.25">
      <c r="A48" s="73" t="b">
        <v>1</v>
      </c>
      <c r="B48" s="64" t="b">
        <v>1</v>
      </c>
      <c r="C48" s="73" t="b">
        <v>1</v>
      </c>
      <c r="D48" s="66" t="s">
        <v>512</v>
      </c>
      <c r="E48" s="66" t="s">
        <v>544</v>
      </c>
      <c r="F48" s="66" t="s">
        <v>809</v>
      </c>
      <c r="G48" s="66" t="s">
        <v>792</v>
      </c>
      <c r="H48" s="66" t="s">
        <v>810</v>
      </c>
      <c r="I48" s="66" t="s">
        <v>130</v>
      </c>
      <c r="J48" s="66">
        <v>30000000</v>
      </c>
      <c r="K48" s="66" t="s">
        <v>547</v>
      </c>
      <c r="L48" s="76">
        <v>44525</v>
      </c>
      <c r="M48" s="76">
        <v>44889</v>
      </c>
      <c r="N48" s="70" t="s">
        <v>811</v>
      </c>
      <c r="O48" s="127"/>
      <c r="P48" s="79">
        <v>50000</v>
      </c>
      <c r="Q48" s="66" t="s">
        <v>812</v>
      </c>
      <c r="R48" s="75" t="s">
        <v>813</v>
      </c>
      <c r="S48" s="145" t="s">
        <v>562</v>
      </c>
      <c r="T48" s="145" t="s">
        <v>582</v>
      </c>
      <c r="U48" s="187">
        <v>5510758</v>
      </c>
      <c r="V48" s="147"/>
      <c r="W48" s="147" t="s">
        <v>608</v>
      </c>
      <c r="X48" s="147" t="s">
        <v>609</v>
      </c>
      <c r="Y48" s="145"/>
      <c r="Z48" s="145" t="s">
        <v>562</v>
      </c>
      <c r="AA48" s="72"/>
      <c r="AB48" s="72"/>
      <c r="AC48" s="72"/>
      <c r="AD48" s="72"/>
      <c r="AE48" s="84"/>
      <c r="AF48" s="84" t="s">
        <v>590</v>
      </c>
      <c r="AG48" s="65"/>
      <c r="AH48" s="84"/>
    </row>
    <row r="49" spans="1:34" s="53" customFormat="1" ht="64.95" customHeight="1" x14ac:dyDescent="0.25">
      <c r="A49" s="73" t="b">
        <v>1</v>
      </c>
      <c r="B49" s="64" t="b">
        <v>1</v>
      </c>
      <c r="C49" s="73" t="b">
        <v>1</v>
      </c>
      <c r="D49" s="96" t="s">
        <v>512</v>
      </c>
      <c r="E49" s="96" t="s">
        <v>544</v>
      </c>
      <c r="F49" s="71" t="s">
        <v>689</v>
      </c>
      <c r="G49" s="96" t="s">
        <v>724</v>
      </c>
      <c r="H49" s="96" t="s">
        <v>814</v>
      </c>
      <c r="I49" s="96" t="s">
        <v>815</v>
      </c>
      <c r="J49" s="96">
        <v>72000000</v>
      </c>
      <c r="K49" s="96" t="s">
        <v>667</v>
      </c>
      <c r="L49" s="105" t="s">
        <v>816</v>
      </c>
      <c r="M49" s="105" t="s">
        <v>817</v>
      </c>
      <c r="N49" s="106"/>
      <c r="O49" s="131"/>
      <c r="P49" s="107">
        <v>15000</v>
      </c>
      <c r="Q49" s="96" t="s">
        <v>818</v>
      </c>
      <c r="R49" s="108" t="s">
        <v>819</v>
      </c>
      <c r="S49" s="146" t="s">
        <v>562</v>
      </c>
      <c r="T49" s="146" t="s">
        <v>582</v>
      </c>
      <c r="U49" s="186" t="s">
        <v>820</v>
      </c>
      <c r="V49" s="149"/>
      <c r="W49" s="148" t="s">
        <v>563</v>
      </c>
      <c r="X49" s="56" t="s">
        <v>564</v>
      </c>
      <c r="Y49" s="54" t="s">
        <v>584</v>
      </c>
      <c r="Z49" s="54" t="s">
        <v>562</v>
      </c>
      <c r="AA49" s="95"/>
      <c r="AB49" s="95"/>
      <c r="AC49" s="95"/>
      <c r="AD49" s="95"/>
      <c r="AE49" s="95"/>
      <c r="AF49" s="95"/>
      <c r="AG49" s="96"/>
      <c r="AH49" s="95"/>
    </row>
    <row r="50" spans="1:34" s="2" customFormat="1" ht="86.4" customHeight="1" x14ac:dyDescent="0.25">
      <c r="A50" s="73" t="b">
        <v>1</v>
      </c>
      <c r="B50" s="64" t="b">
        <v>1</v>
      </c>
      <c r="C50" s="73" t="b">
        <v>1</v>
      </c>
      <c r="D50" s="66" t="s">
        <v>512</v>
      </c>
      <c r="E50" s="65" t="s">
        <v>544</v>
      </c>
      <c r="F50" s="66" t="s">
        <v>822</v>
      </c>
      <c r="G50" s="66" t="s">
        <v>612</v>
      </c>
      <c r="H50" s="66" t="s">
        <v>823</v>
      </c>
      <c r="I50" s="66" t="s">
        <v>595</v>
      </c>
      <c r="J50" s="66">
        <v>79000000</v>
      </c>
      <c r="K50" s="66" t="s">
        <v>596</v>
      </c>
      <c r="L50" s="76">
        <v>5</v>
      </c>
      <c r="M50" s="76">
        <v>46112</v>
      </c>
      <c r="N50" s="210"/>
      <c r="O50" s="127"/>
      <c r="P50" s="79">
        <v>200000</v>
      </c>
      <c r="Q50" s="66" t="s">
        <v>824</v>
      </c>
      <c r="R50" s="75" t="s">
        <v>754</v>
      </c>
      <c r="S50" s="145" t="s">
        <v>553</v>
      </c>
      <c r="T50" s="145" t="s">
        <v>553</v>
      </c>
      <c r="U50" s="190" t="s">
        <v>753</v>
      </c>
      <c r="V50" s="147"/>
      <c r="W50" s="147" t="s">
        <v>566</v>
      </c>
      <c r="X50" s="147" t="s">
        <v>686</v>
      </c>
      <c r="Y50" s="145" t="s">
        <v>584</v>
      </c>
      <c r="Z50" s="145" t="s">
        <v>562</v>
      </c>
      <c r="AA50" s="111"/>
      <c r="AB50" s="111"/>
      <c r="AC50" s="111"/>
      <c r="AD50" s="111"/>
      <c r="AE50" s="111"/>
      <c r="AF50" s="111"/>
      <c r="AG50" s="94"/>
      <c r="AH50" s="111"/>
    </row>
    <row r="51" spans="1:34" ht="84" customHeight="1" x14ac:dyDescent="0.25">
      <c r="A51" s="80" t="b">
        <v>1</v>
      </c>
      <c r="B51" s="80" t="b">
        <v>1</v>
      </c>
      <c r="C51" s="80" t="b">
        <v>1</v>
      </c>
      <c r="D51" s="71" t="s">
        <v>512</v>
      </c>
      <c r="E51" s="71" t="s">
        <v>544</v>
      </c>
      <c r="F51" s="71" t="s">
        <v>825</v>
      </c>
      <c r="G51" s="71" t="s">
        <v>612</v>
      </c>
      <c r="H51" s="71" t="s">
        <v>826</v>
      </c>
      <c r="I51" s="71" t="s">
        <v>208</v>
      </c>
      <c r="J51" s="71">
        <v>64000000</v>
      </c>
      <c r="K51" s="71" t="s">
        <v>547</v>
      </c>
      <c r="L51" s="81">
        <v>44866</v>
      </c>
      <c r="M51" s="81">
        <v>45230</v>
      </c>
      <c r="N51" s="137">
        <v>45961</v>
      </c>
      <c r="O51" s="129"/>
      <c r="P51" s="89">
        <f>24168</f>
        <v>24168</v>
      </c>
      <c r="Q51" s="71" t="s">
        <v>827</v>
      </c>
      <c r="R51" s="90" t="s">
        <v>828</v>
      </c>
      <c r="S51" s="55" t="s">
        <v>582</v>
      </c>
      <c r="T51" s="55" t="s">
        <v>553</v>
      </c>
      <c r="U51" s="189">
        <v>7954912</v>
      </c>
      <c r="V51" s="148"/>
      <c r="W51" s="148" t="s">
        <v>563</v>
      </c>
      <c r="X51" s="148" t="s">
        <v>829</v>
      </c>
      <c r="Y51" s="55" t="s">
        <v>584</v>
      </c>
      <c r="Z51" s="55" t="s">
        <v>562</v>
      </c>
      <c r="AA51" s="93"/>
      <c r="AB51" s="93"/>
      <c r="AC51" s="93"/>
      <c r="AD51" s="93"/>
      <c r="AE51" s="93"/>
      <c r="AF51" s="93"/>
      <c r="AG51" s="92"/>
      <c r="AH51" s="93"/>
    </row>
    <row r="52" spans="1:34" ht="69.75" customHeight="1" x14ac:dyDescent="0.25">
      <c r="A52" s="80" t="b">
        <v>1</v>
      </c>
      <c r="B52" s="80" t="b">
        <v>1</v>
      </c>
      <c r="C52" s="80" t="b">
        <v>1</v>
      </c>
      <c r="D52" s="71" t="s">
        <v>510</v>
      </c>
      <c r="E52" s="71" t="s">
        <v>544</v>
      </c>
      <c r="F52" s="71" t="s">
        <v>830</v>
      </c>
      <c r="G52" s="71" t="s">
        <v>578</v>
      </c>
      <c r="H52" s="71" t="s">
        <v>831</v>
      </c>
      <c r="I52" s="71" t="s">
        <v>208</v>
      </c>
      <c r="J52" s="71">
        <v>64000000</v>
      </c>
      <c r="K52" s="71" t="s">
        <v>547</v>
      </c>
      <c r="L52" s="81">
        <v>45931</v>
      </c>
      <c r="M52" s="81">
        <v>47026</v>
      </c>
      <c r="N52" s="137"/>
      <c r="O52" s="129"/>
      <c r="P52" s="89">
        <f>23376*3</f>
        <v>70128</v>
      </c>
      <c r="Q52" s="71" t="s">
        <v>827</v>
      </c>
      <c r="R52" s="90" t="s">
        <v>828</v>
      </c>
      <c r="S52" s="55" t="s">
        <v>582</v>
      </c>
      <c r="T52" s="55" t="s">
        <v>553</v>
      </c>
      <c r="U52" s="189" t="s">
        <v>832</v>
      </c>
      <c r="V52" s="148"/>
      <c r="W52" s="148" t="s">
        <v>563</v>
      </c>
      <c r="X52" s="148" t="s">
        <v>833</v>
      </c>
      <c r="Y52" s="55" t="s">
        <v>584</v>
      </c>
      <c r="Z52" s="55" t="s">
        <v>562</v>
      </c>
      <c r="AA52" s="93"/>
      <c r="AB52" s="93"/>
      <c r="AC52" s="93"/>
      <c r="AD52" s="93"/>
      <c r="AE52" s="93"/>
      <c r="AF52" s="93"/>
      <c r="AG52" s="92"/>
      <c r="AH52" s="93"/>
    </row>
    <row r="53" spans="1:34" ht="67.2" customHeight="1" x14ac:dyDescent="0.25">
      <c r="A53" s="73" t="b">
        <v>1</v>
      </c>
      <c r="B53" s="109" t="b">
        <v>0</v>
      </c>
      <c r="C53" s="109" t="b">
        <v>0</v>
      </c>
      <c r="D53" s="71" t="s">
        <v>510</v>
      </c>
      <c r="E53" s="82" t="s">
        <v>544</v>
      </c>
      <c r="F53" s="71" t="s">
        <v>835</v>
      </c>
      <c r="G53" s="71" t="s">
        <v>680</v>
      </c>
      <c r="H53" s="71" t="s">
        <v>836</v>
      </c>
      <c r="I53" s="82" t="s">
        <v>837</v>
      </c>
      <c r="J53" s="82">
        <v>77000000</v>
      </c>
      <c r="K53" s="82" t="s">
        <v>838</v>
      </c>
      <c r="L53" s="81">
        <v>44866</v>
      </c>
      <c r="M53" s="81">
        <v>45077</v>
      </c>
      <c r="N53" s="71" t="s">
        <v>839</v>
      </c>
      <c r="O53" s="129"/>
      <c r="P53" s="91">
        <v>31500</v>
      </c>
      <c r="Q53" s="71" t="s">
        <v>840</v>
      </c>
      <c r="R53" s="71" t="s">
        <v>841</v>
      </c>
      <c r="S53" s="55" t="s">
        <v>553</v>
      </c>
      <c r="T53" s="55" t="s">
        <v>553</v>
      </c>
      <c r="U53" s="189">
        <v>1336844</v>
      </c>
      <c r="V53" s="148" t="s">
        <v>842</v>
      </c>
      <c r="W53" s="147" t="s">
        <v>755</v>
      </c>
      <c r="X53" s="148" t="s">
        <v>843</v>
      </c>
      <c r="Y53" s="55" t="s">
        <v>584</v>
      </c>
      <c r="Z53" s="55" t="s">
        <v>562</v>
      </c>
      <c r="AA53" s="93"/>
      <c r="AB53" s="93"/>
      <c r="AC53" s="93"/>
      <c r="AD53" s="93"/>
      <c r="AE53" s="93"/>
      <c r="AF53" s="93"/>
      <c r="AG53" s="92"/>
      <c r="AH53" s="93"/>
    </row>
    <row r="54" spans="1:34" ht="67.2" customHeight="1" x14ac:dyDescent="0.25">
      <c r="A54" s="73" t="b">
        <v>1</v>
      </c>
      <c r="B54" s="109" t="b">
        <v>0</v>
      </c>
      <c r="C54" s="109" t="b">
        <v>0</v>
      </c>
      <c r="D54" s="71" t="s">
        <v>510</v>
      </c>
      <c r="E54" s="82" t="s">
        <v>544</v>
      </c>
      <c r="F54" s="71" t="s">
        <v>844</v>
      </c>
      <c r="G54" s="71" t="s">
        <v>845</v>
      </c>
      <c r="H54" s="71" t="s">
        <v>846</v>
      </c>
      <c r="I54" s="82" t="s">
        <v>837</v>
      </c>
      <c r="J54" s="82">
        <v>77000000</v>
      </c>
      <c r="K54" s="82" t="s">
        <v>838</v>
      </c>
      <c r="L54" s="81">
        <v>44866</v>
      </c>
      <c r="M54" s="81">
        <v>45077</v>
      </c>
      <c r="N54" s="71" t="s">
        <v>839</v>
      </c>
      <c r="O54" s="129"/>
      <c r="P54" s="91">
        <v>4495</v>
      </c>
      <c r="Q54" s="71" t="s">
        <v>840</v>
      </c>
      <c r="R54" s="71" t="s">
        <v>841</v>
      </c>
      <c r="S54" s="55" t="s">
        <v>553</v>
      </c>
      <c r="T54" s="55" t="s">
        <v>553</v>
      </c>
      <c r="U54" s="189">
        <v>1336844</v>
      </c>
      <c r="V54" s="148" t="s">
        <v>842</v>
      </c>
      <c r="W54" s="147" t="s">
        <v>755</v>
      </c>
      <c r="X54" s="148" t="s">
        <v>847</v>
      </c>
      <c r="Y54" s="55" t="s">
        <v>584</v>
      </c>
      <c r="Z54" s="55" t="s">
        <v>562</v>
      </c>
      <c r="AA54" s="93"/>
      <c r="AB54" s="93"/>
      <c r="AC54" s="93"/>
      <c r="AD54" s="93"/>
      <c r="AE54" s="93"/>
      <c r="AF54" s="93"/>
      <c r="AG54" s="92"/>
      <c r="AH54" s="93"/>
    </row>
    <row r="55" spans="1:34" ht="84" customHeight="1" x14ac:dyDescent="0.25">
      <c r="A55" s="73" t="b">
        <v>1</v>
      </c>
      <c r="B55" s="64" t="b">
        <v>1</v>
      </c>
      <c r="C55" s="73" t="b">
        <v>1</v>
      </c>
      <c r="D55" s="71" t="s">
        <v>512</v>
      </c>
      <c r="E55" s="82" t="s">
        <v>544</v>
      </c>
      <c r="F55" s="71" t="s">
        <v>848</v>
      </c>
      <c r="G55" s="71" t="s">
        <v>849</v>
      </c>
      <c r="H55" s="71" t="s">
        <v>850</v>
      </c>
      <c r="I55" s="82" t="s">
        <v>11</v>
      </c>
      <c r="J55" s="82">
        <v>90000000</v>
      </c>
      <c r="K55" s="82" t="s">
        <v>794</v>
      </c>
      <c r="L55" s="81">
        <v>42948</v>
      </c>
      <c r="M55" s="81" t="s">
        <v>548</v>
      </c>
      <c r="N55" s="71" t="s">
        <v>549</v>
      </c>
      <c r="O55" s="71"/>
      <c r="P55" s="89">
        <v>12474920</v>
      </c>
      <c r="Q55" s="71" t="s">
        <v>851</v>
      </c>
      <c r="R55" s="71" t="s">
        <v>852</v>
      </c>
      <c r="S55" s="55" t="s">
        <v>582</v>
      </c>
      <c r="T55" s="55" t="s">
        <v>582</v>
      </c>
      <c r="U55" s="189">
        <v>10760856</v>
      </c>
      <c r="V55" s="148"/>
      <c r="W55" s="148" t="s">
        <v>699</v>
      </c>
      <c r="X55" s="148" t="s">
        <v>853</v>
      </c>
      <c r="Y55" s="55"/>
      <c r="Z55" s="55" t="s">
        <v>562</v>
      </c>
      <c r="AA55" s="82"/>
      <c r="AB55" s="82"/>
      <c r="AC55" s="82"/>
      <c r="AD55" s="82"/>
      <c r="AE55" s="82"/>
      <c r="AF55" s="82"/>
      <c r="AG55" s="71"/>
      <c r="AH55" s="82"/>
    </row>
    <row r="56" spans="1:34" ht="84" customHeight="1" x14ac:dyDescent="0.25">
      <c r="A56" s="73" t="b">
        <v>1</v>
      </c>
      <c r="B56" s="64" t="b">
        <v>1</v>
      </c>
      <c r="C56" s="73" t="b">
        <v>1</v>
      </c>
      <c r="D56" s="71" t="s">
        <v>854</v>
      </c>
      <c r="E56" s="82" t="s">
        <v>778</v>
      </c>
      <c r="F56" s="71" t="s">
        <v>689</v>
      </c>
      <c r="G56" s="71" t="s">
        <v>855</v>
      </c>
      <c r="H56" s="71" t="s">
        <v>856</v>
      </c>
      <c r="I56" s="82" t="s">
        <v>595</v>
      </c>
      <c r="J56" s="82" t="s">
        <v>857</v>
      </c>
      <c r="K56" s="82" t="s">
        <v>667</v>
      </c>
      <c r="L56" s="110" t="s">
        <v>548</v>
      </c>
      <c r="M56" s="81" t="s">
        <v>548</v>
      </c>
      <c r="N56" s="71" t="s">
        <v>549</v>
      </c>
      <c r="O56" s="129" t="s">
        <v>550</v>
      </c>
      <c r="P56" s="138" t="s">
        <v>858</v>
      </c>
      <c r="Q56" s="71" t="s">
        <v>859</v>
      </c>
      <c r="R56" s="71" t="s">
        <v>852</v>
      </c>
      <c r="S56" s="55" t="s">
        <v>582</v>
      </c>
      <c r="T56" s="55" t="s">
        <v>582</v>
      </c>
      <c r="U56" s="189">
        <v>10760856</v>
      </c>
      <c r="V56" s="148"/>
      <c r="W56" s="148" t="s">
        <v>699</v>
      </c>
      <c r="X56" s="148" t="s">
        <v>853</v>
      </c>
      <c r="Y56" s="55"/>
      <c r="Z56" s="55" t="s">
        <v>556</v>
      </c>
      <c r="AA56" s="93"/>
      <c r="AB56" s="93"/>
      <c r="AC56" s="93"/>
      <c r="AD56" s="93"/>
      <c r="AE56" s="93"/>
      <c r="AF56" s="93"/>
      <c r="AG56" s="92"/>
      <c r="AH56" s="93"/>
    </row>
    <row r="57" spans="1:34" s="52" customFormat="1" ht="78.599999999999994" customHeight="1" x14ac:dyDescent="0.25">
      <c r="A57" s="73" t="b">
        <v>1</v>
      </c>
      <c r="B57" s="64" t="b">
        <v>1</v>
      </c>
      <c r="C57" s="73" t="b">
        <v>1</v>
      </c>
      <c r="D57" s="66" t="s">
        <v>854</v>
      </c>
      <c r="E57" s="72" t="s">
        <v>544</v>
      </c>
      <c r="F57" s="66" t="s">
        <v>860</v>
      </c>
      <c r="G57" s="66" t="s">
        <v>665</v>
      </c>
      <c r="H57" s="66" t="s">
        <v>861</v>
      </c>
      <c r="I57" s="72" t="s">
        <v>837</v>
      </c>
      <c r="J57" s="72">
        <v>48000001</v>
      </c>
      <c r="K57" s="72" t="s">
        <v>667</v>
      </c>
      <c r="L57" s="76">
        <v>45292</v>
      </c>
      <c r="M57" s="76">
        <v>46387</v>
      </c>
      <c r="N57" s="72"/>
      <c r="O57" s="127"/>
      <c r="P57" s="211">
        <v>8000</v>
      </c>
      <c r="Q57" s="66" t="s">
        <v>862</v>
      </c>
      <c r="R57" s="75" t="s">
        <v>863</v>
      </c>
      <c r="S57" s="145" t="s">
        <v>584</v>
      </c>
      <c r="T57" s="145" t="s">
        <v>582</v>
      </c>
      <c r="U57" s="188" t="s">
        <v>864</v>
      </c>
      <c r="V57" s="147"/>
      <c r="W57" s="148" t="s">
        <v>865</v>
      </c>
      <c r="X57" s="147" t="s">
        <v>866</v>
      </c>
      <c r="Y57" s="145" t="s">
        <v>610</v>
      </c>
      <c r="Z57" s="145" t="s">
        <v>562</v>
      </c>
      <c r="AA57" s="112"/>
      <c r="AB57" s="112"/>
      <c r="AC57" s="112"/>
      <c r="AD57" s="112"/>
      <c r="AE57" s="112"/>
      <c r="AF57" s="112"/>
      <c r="AG57" s="85"/>
      <c r="AH57" s="112"/>
    </row>
    <row r="58" spans="1:34" ht="86.4" customHeight="1" x14ac:dyDescent="0.25">
      <c r="A58" s="73" t="b">
        <v>1</v>
      </c>
      <c r="B58" s="64" t="b">
        <v>1</v>
      </c>
      <c r="C58" s="73" t="b">
        <v>1</v>
      </c>
      <c r="D58" s="71" t="s">
        <v>512</v>
      </c>
      <c r="E58" s="82" t="s">
        <v>544</v>
      </c>
      <c r="F58" s="71" t="s">
        <v>867</v>
      </c>
      <c r="G58" s="71" t="s">
        <v>578</v>
      </c>
      <c r="H58" s="71" t="s">
        <v>868</v>
      </c>
      <c r="I58" s="82" t="s">
        <v>11</v>
      </c>
      <c r="J58" s="82">
        <v>66000000</v>
      </c>
      <c r="K58" s="82" t="s">
        <v>794</v>
      </c>
      <c r="L58" s="81">
        <v>44851</v>
      </c>
      <c r="M58" s="81">
        <v>45581</v>
      </c>
      <c r="N58" s="71" t="s">
        <v>869</v>
      </c>
      <c r="O58" s="129"/>
      <c r="P58" s="91">
        <v>450000</v>
      </c>
      <c r="Q58" s="71" t="s">
        <v>1897</v>
      </c>
      <c r="R58" s="75" t="s">
        <v>870</v>
      </c>
      <c r="S58" s="55" t="s">
        <v>584</v>
      </c>
      <c r="T58" s="55" t="s">
        <v>582</v>
      </c>
      <c r="U58" s="189">
        <v>10880161</v>
      </c>
      <c r="V58" s="148"/>
      <c r="W58" s="148" t="s">
        <v>563</v>
      </c>
      <c r="X58" s="148" t="s">
        <v>871</v>
      </c>
      <c r="Y58" s="55"/>
      <c r="Z58" s="55" t="s">
        <v>562</v>
      </c>
      <c r="AA58" s="93"/>
      <c r="AB58" s="93"/>
      <c r="AC58" s="93"/>
      <c r="AD58" s="93"/>
      <c r="AE58" s="93"/>
      <c r="AF58" s="93"/>
      <c r="AG58" s="92"/>
      <c r="AH58" s="93"/>
    </row>
    <row r="59" spans="1:34" ht="69.599999999999994" customHeight="1" x14ac:dyDescent="0.25">
      <c r="A59" s="73" t="b">
        <v>1</v>
      </c>
      <c r="B59" s="64" t="b">
        <v>1</v>
      </c>
      <c r="C59" s="73" t="b">
        <v>1</v>
      </c>
      <c r="D59" s="71" t="s">
        <v>512</v>
      </c>
      <c r="E59" s="82" t="s">
        <v>544</v>
      </c>
      <c r="F59" s="71" t="s">
        <v>872</v>
      </c>
      <c r="G59" s="71" t="s">
        <v>724</v>
      </c>
      <c r="H59" s="71" t="s">
        <v>873</v>
      </c>
      <c r="I59" s="82" t="s">
        <v>208</v>
      </c>
      <c r="J59" s="82">
        <v>79000000</v>
      </c>
      <c r="K59" s="82" t="s">
        <v>587</v>
      </c>
      <c r="L59" s="81">
        <v>44909</v>
      </c>
      <c r="M59" s="81">
        <v>45273</v>
      </c>
      <c r="N59" s="121" t="s">
        <v>874</v>
      </c>
      <c r="O59" s="129"/>
      <c r="P59" s="91">
        <v>38000</v>
      </c>
      <c r="Q59" s="71" t="s">
        <v>875</v>
      </c>
      <c r="R59" s="75" t="s">
        <v>876</v>
      </c>
      <c r="S59" s="55" t="s">
        <v>582</v>
      </c>
      <c r="T59" s="55" t="s">
        <v>582</v>
      </c>
      <c r="U59" s="212" t="s">
        <v>582</v>
      </c>
      <c r="V59" s="148"/>
      <c r="W59" s="148" t="s">
        <v>563</v>
      </c>
      <c r="X59" s="148" t="s">
        <v>877</v>
      </c>
      <c r="Y59" s="55" t="s">
        <v>610</v>
      </c>
      <c r="Z59" s="55" t="s">
        <v>556</v>
      </c>
      <c r="AA59" s="93"/>
      <c r="AB59" s="93"/>
      <c r="AC59" s="92" t="s">
        <v>878</v>
      </c>
      <c r="AD59" s="93"/>
      <c r="AE59" s="93"/>
      <c r="AF59" s="93"/>
      <c r="AG59" s="92"/>
      <c r="AH59" s="93"/>
    </row>
    <row r="60" spans="1:34" ht="87.75" customHeight="1" x14ac:dyDescent="0.25">
      <c r="A60" s="73" t="b">
        <v>1</v>
      </c>
      <c r="B60" s="64" t="b">
        <v>1</v>
      </c>
      <c r="C60" s="73" t="b">
        <v>1</v>
      </c>
      <c r="D60" s="71" t="s">
        <v>512</v>
      </c>
      <c r="E60" s="82" t="s">
        <v>544</v>
      </c>
      <c r="F60" s="71" t="s">
        <v>879</v>
      </c>
      <c r="G60" s="71" t="s">
        <v>612</v>
      </c>
      <c r="H60" s="71" t="s">
        <v>880</v>
      </c>
      <c r="I60" s="82" t="s">
        <v>304</v>
      </c>
      <c r="J60" s="82">
        <v>48000000</v>
      </c>
      <c r="K60" s="82" t="s">
        <v>667</v>
      </c>
      <c r="L60" s="81">
        <v>45017</v>
      </c>
      <c r="M60" s="81">
        <v>46112</v>
      </c>
      <c r="N60" s="116">
        <v>46477</v>
      </c>
      <c r="O60" s="129">
        <v>46295</v>
      </c>
      <c r="P60" s="91">
        <v>31465.75</v>
      </c>
      <c r="Q60" s="71" t="s">
        <v>881</v>
      </c>
      <c r="R60" s="71" t="s">
        <v>882</v>
      </c>
      <c r="S60" s="55" t="s">
        <v>584</v>
      </c>
      <c r="T60" s="55" t="s">
        <v>582</v>
      </c>
      <c r="U60" s="191" t="s">
        <v>883</v>
      </c>
      <c r="V60" s="148"/>
      <c r="W60" s="148" t="s">
        <v>563</v>
      </c>
      <c r="X60" s="148" t="s">
        <v>643</v>
      </c>
      <c r="Y60" s="55" t="s">
        <v>610</v>
      </c>
      <c r="Z60" s="55" t="s">
        <v>556</v>
      </c>
      <c r="AA60" s="82"/>
      <c r="AB60" s="82"/>
      <c r="AC60" s="82"/>
      <c r="AD60" s="82"/>
      <c r="AE60" s="82"/>
      <c r="AF60" s="82" t="s">
        <v>562</v>
      </c>
      <c r="AG60" s="71"/>
      <c r="AH60" s="82"/>
    </row>
    <row r="61" spans="1:34" ht="82.2" customHeight="1" x14ac:dyDescent="0.25">
      <c r="A61" s="73" t="b">
        <v>1</v>
      </c>
      <c r="B61" s="64" t="b">
        <v>1</v>
      </c>
      <c r="C61" s="73" t="b">
        <v>1</v>
      </c>
      <c r="D61" s="71" t="s">
        <v>512</v>
      </c>
      <c r="E61" s="82" t="s">
        <v>544</v>
      </c>
      <c r="F61" s="71" t="s">
        <v>884</v>
      </c>
      <c r="G61" s="71" t="s">
        <v>612</v>
      </c>
      <c r="H61" s="71" t="s">
        <v>885</v>
      </c>
      <c r="I61" s="82" t="s">
        <v>604</v>
      </c>
      <c r="J61" s="71" t="s">
        <v>886</v>
      </c>
      <c r="K61" s="82" t="s">
        <v>667</v>
      </c>
      <c r="L61" s="81">
        <v>45009</v>
      </c>
      <c r="M61" s="81">
        <v>45739</v>
      </c>
      <c r="N61" s="71" t="s">
        <v>887</v>
      </c>
      <c r="O61" s="129"/>
      <c r="P61" s="117" t="s">
        <v>888</v>
      </c>
      <c r="Q61" s="71" t="s">
        <v>889</v>
      </c>
      <c r="R61" s="71" t="s">
        <v>890</v>
      </c>
      <c r="S61" s="55" t="s">
        <v>584</v>
      </c>
      <c r="T61" s="55" t="s">
        <v>582</v>
      </c>
      <c r="U61" s="189">
        <v>12239574</v>
      </c>
      <c r="V61" s="148"/>
      <c r="W61" s="148" t="s">
        <v>560</v>
      </c>
      <c r="X61" s="148" t="s">
        <v>891</v>
      </c>
      <c r="Y61" s="55" t="s">
        <v>610</v>
      </c>
      <c r="Z61" s="55" t="s">
        <v>556</v>
      </c>
      <c r="AA61" s="82"/>
      <c r="AB61" s="82"/>
      <c r="AC61" s="82"/>
      <c r="AD61" s="82"/>
      <c r="AE61" s="82"/>
      <c r="AF61" s="82" t="s">
        <v>562</v>
      </c>
      <c r="AG61" s="71"/>
      <c r="AH61" s="82"/>
    </row>
    <row r="62" spans="1:34" ht="82.2" customHeight="1" x14ac:dyDescent="0.25">
      <c r="A62" s="73" t="b">
        <v>1</v>
      </c>
      <c r="B62" s="64" t="b">
        <v>1</v>
      </c>
      <c r="C62" s="73" t="b">
        <v>1</v>
      </c>
      <c r="D62" s="71" t="s">
        <v>512</v>
      </c>
      <c r="E62" s="82" t="s">
        <v>544</v>
      </c>
      <c r="F62" s="71" t="s">
        <v>892</v>
      </c>
      <c r="G62" s="71" t="s">
        <v>893</v>
      </c>
      <c r="H62" s="71" t="s">
        <v>894</v>
      </c>
      <c r="I62" s="82" t="s">
        <v>11</v>
      </c>
      <c r="J62" s="71">
        <v>31000000</v>
      </c>
      <c r="K62" s="82" t="s">
        <v>895</v>
      </c>
      <c r="L62" s="81" t="s">
        <v>895</v>
      </c>
      <c r="M62" s="81" t="s">
        <v>895</v>
      </c>
      <c r="N62" s="71"/>
      <c r="O62" s="129"/>
      <c r="P62" s="91" t="s">
        <v>895</v>
      </c>
      <c r="Q62" s="71" t="s">
        <v>889</v>
      </c>
      <c r="R62" s="71" t="s">
        <v>896</v>
      </c>
      <c r="S62" s="55" t="s">
        <v>584</v>
      </c>
      <c r="T62" s="55" t="s">
        <v>582</v>
      </c>
      <c r="U62" s="189">
        <v>12239574</v>
      </c>
      <c r="V62" s="148"/>
      <c r="W62" s="148" t="s">
        <v>560</v>
      </c>
      <c r="X62" s="148"/>
      <c r="Y62" s="55"/>
      <c r="Z62" s="55" t="s">
        <v>562</v>
      </c>
      <c r="AA62" s="82"/>
      <c r="AB62" s="82"/>
      <c r="AC62" s="82"/>
      <c r="AD62" s="82"/>
      <c r="AE62" s="82"/>
      <c r="AF62" s="82"/>
      <c r="AG62" s="71"/>
      <c r="AH62" s="82"/>
    </row>
    <row r="63" spans="1:34" ht="71.400000000000006" customHeight="1" x14ac:dyDescent="0.25">
      <c r="A63" s="73" t="b">
        <v>1</v>
      </c>
      <c r="B63" s="64" t="b">
        <v>1</v>
      </c>
      <c r="C63" s="73" t="b">
        <v>1</v>
      </c>
      <c r="D63" s="71" t="s">
        <v>512</v>
      </c>
      <c r="E63" s="82" t="s">
        <v>544</v>
      </c>
      <c r="F63" s="71" t="s">
        <v>897</v>
      </c>
      <c r="G63" s="71" t="s">
        <v>732</v>
      </c>
      <c r="H63" s="71" t="s">
        <v>898</v>
      </c>
      <c r="I63" s="82" t="s">
        <v>595</v>
      </c>
      <c r="J63" s="125" t="s">
        <v>899</v>
      </c>
      <c r="K63" s="82" t="s">
        <v>667</v>
      </c>
      <c r="L63" s="81">
        <v>44927</v>
      </c>
      <c r="M63" s="81">
        <v>45016</v>
      </c>
      <c r="N63" s="71" t="s">
        <v>900</v>
      </c>
      <c r="O63" s="129"/>
      <c r="P63" s="91">
        <v>80000</v>
      </c>
      <c r="Q63" s="71" t="s">
        <v>721</v>
      </c>
      <c r="R63" s="71" t="s">
        <v>901</v>
      </c>
      <c r="S63" s="55" t="s">
        <v>582</v>
      </c>
      <c r="T63" s="55" t="s">
        <v>582</v>
      </c>
      <c r="U63" s="189" t="s">
        <v>550</v>
      </c>
      <c r="V63" s="148"/>
      <c r="W63" s="148" t="s">
        <v>902</v>
      </c>
      <c r="X63" s="148" t="s">
        <v>903</v>
      </c>
      <c r="Y63" s="55" t="s">
        <v>610</v>
      </c>
      <c r="Z63" s="55" t="s">
        <v>562</v>
      </c>
      <c r="AA63" s="82"/>
      <c r="AB63" s="82"/>
      <c r="AC63" s="82"/>
      <c r="AD63" s="82"/>
      <c r="AE63" s="82"/>
      <c r="AF63" s="82" t="s">
        <v>582</v>
      </c>
      <c r="AG63" s="71"/>
      <c r="AH63" s="82"/>
    </row>
    <row r="64" spans="1:34" ht="67.95" customHeight="1" x14ac:dyDescent="0.25">
      <c r="A64" s="109" t="b">
        <v>0</v>
      </c>
      <c r="B64" s="64" t="b">
        <v>1</v>
      </c>
      <c r="C64" s="109" t="b">
        <v>0</v>
      </c>
      <c r="D64" s="71" t="s">
        <v>511</v>
      </c>
      <c r="E64" s="82" t="s">
        <v>778</v>
      </c>
      <c r="F64" s="71" t="s">
        <v>904</v>
      </c>
      <c r="G64" s="71" t="s">
        <v>612</v>
      </c>
      <c r="H64" s="71" t="s">
        <v>905</v>
      </c>
      <c r="I64" s="82" t="s">
        <v>130</v>
      </c>
      <c r="J64" s="82">
        <v>31000000</v>
      </c>
      <c r="K64" s="82" t="s">
        <v>667</v>
      </c>
      <c r="L64" s="81">
        <v>45078</v>
      </c>
      <c r="M64" s="81">
        <v>46173</v>
      </c>
      <c r="N64" s="82"/>
      <c r="O64" s="129"/>
      <c r="P64" s="91">
        <v>15796</v>
      </c>
      <c r="Q64" s="71" t="s">
        <v>906</v>
      </c>
      <c r="R64" s="71" t="s">
        <v>907</v>
      </c>
      <c r="S64" s="55" t="s">
        <v>584</v>
      </c>
      <c r="T64" s="55" t="s">
        <v>582</v>
      </c>
      <c r="U64" s="189">
        <v>2385377</v>
      </c>
      <c r="V64" s="148"/>
      <c r="W64" s="148" t="s">
        <v>908</v>
      </c>
      <c r="X64" s="148" t="s">
        <v>909</v>
      </c>
      <c r="Y64" s="55" t="s">
        <v>610</v>
      </c>
      <c r="Z64" s="55" t="s">
        <v>556</v>
      </c>
      <c r="AA64" s="82"/>
      <c r="AB64" s="82"/>
      <c r="AC64" s="82"/>
      <c r="AD64" s="82"/>
      <c r="AE64" s="82"/>
      <c r="AF64" s="82"/>
      <c r="AG64" s="71"/>
      <c r="AH64" s="82"/>
    </row>
    <row r="65" spans="1:34" ht="60" customHeight="1" x14ac:dyDescent="0.25">
      <c r="A65" s="109" t="b">
        <v>0</v>
      </c>
      <c r="B65" s="64" t="b">
        <v>1</v>
      </c>
      <c r="C65" s="109" t="b">
        <v>0</v>
      </c>
      <c r="D65" s="71" t="s">
        <v>511</v>
      </c>
      <c r="E65" s="82" t="s">
        <v>544</v>
      </c>
      <c r="F65" s="71" t="s">
        <v>689</v>
      </c>
      <c r="G65" s="71" t="s">
        <v>657</v>
      </c>
      <c r="H65" s="71" t="s">
        <v>910</v>
      </c>
      <c r="I65" s="82" t="s">
        <v>304</v>
      </c>
      <c r="J65" s="82">
        <v>48000000</v>
      </c>
      <c r="K65" s="82" t="s">
        <v>667</v>
      </c>
      <c r="L65" s="81">
        <v>45099</v>
      </c>
      <c r="M65" s="81">
        <v>46194</v>
      </c>
      <c r="N65" s="82"/>
      <c r="O65" s="129"/>
      <c r="P65" s="91">
        <v>12500</v>
      </c>
      <c r="Q65" s="71" t="s">
        <v>911</v>
      </c>
      <c r="R65" s="71" t="s">
        <v>912</v>
      </c>
      <c r="S65" s="55" t="s">
        <v>584</v>
      </c>
      <c r="T65" s="55" t="s">
        <v>582</v>
      </c>
      <c r="U65" s="189">
        <v>6380181</v>
      </c>
      <c r="V65" s="148"/>
      <c r="W65" s="148" t="s">
        <v>563</v>
      </c>
      <c r="X65" s="148" t="s">
        <v>871</v>
      </c>
      <c r="Y65" s="55">
        <v>100029727</v>
      </c>
      <c r="Z65" s="55" t="s">
        <v>562</v>
      </c>
      <c r="AA65" s="82"/>
      <c r="AB65" s="82"/>
      <c r="AC65" s="82"/>
      <c r="AD65" s="82"/>
      <c r="AE65" s="82"/>
      <c r="AF65" s="82"/>
      <c r="AG65" s="71"/>
      <c r="AH65" s="82"/>
    </row>
    <row r="66" spans="1:34" ht="66" x14ac:dyDescent="0.25">
      <c r="A66" s="73" t="b">
        <v>1</v>
      </c>
      <c r="B66" s="64" t="b">
        <v>1</v>
      </c>
      <c r="C66" s="73" t="b">
        <v>1</v>
      </c>
      <c r="D66" s="71" t="s">
        <v>512</v>
      </c>
      <c r="E66" s="82" t="s">
        <v>544</v>
      </c>
      <c r="F66" s="71" t="s">
        <v>913</v>
      </c>
      <c r="G66" s="71" t="s">
        <v>914</v>
      </c>
      <c r="H66" s="71" t="s">
        <v>915</v>
      </c>
      <c r="I66" s="82" t="s">
        <v>595</v>
      </c>
      <c r="J66" s="82">
        <v>48000000</v>
      </c>
      <c r="K66" s="82" t="s">
        <v>667</v>
      </c>
      <c r="L66" s="81">
        <v>45142</v>
      </c>
      <c r="M66" s="81">
        <v>46237</v>
      </c>
      <c r="N66" s="82"/>
      <c r="O66" s="129"/>
      <c r="P66" s="91">
        <v>7706.25</v>
      </c>
      <c r="Q66" s="66" t="s">
        <v>916</v>
      </c>
      <c r="R66" s="75" t="s">
        <v>917</v>
      </c>
      <c r="S66" s="55" t="s">
        <v>584</v>
      </c>
      <c r="T66" s="55" t="s">
        <v>582</v>
      </c>
      <c r="U66" s="189" t="s">
        <v>918</v>
      </c>
      <c r="V66" s="148"/>
      <c r="W66" s="148" t="s">
        <v>563</v>
      </c>
      <c r="X66" s="148" t="s">
        <v>919</v>
      </c>
      <c r="Y66" s="55"/>
      <c r="Z66" s="55" t="s">
        <v>562</v>
      </c>
      <c r="AA66" s="82"/>
      <c r="AB66" s="82"/>
      <c r="AC66" s="82"/>
      <c r="AD66" s="82"/>
      <c r="AE66" s="82"/>
      <c r="AF66" s="82"/>
      <c r="AG66" s="71"/>
      <c r="AH66" s="82"/>
    </row>
    <row r="67" spans="1:34" ht="58.95" customHeight="1" x14ac:dyDescent="0.25">
      <c r="A67" s="109" t="b">
        <v>0</v>
      </c>
      <c r="B67" s="64" t="b">
        <v>1</v>
      </c>
      <c r="C67" s="109" t="b">
        <v>0</v>
      </c>
      <c r="D67" s="71" t="s">
        <v>511</v>
      </c>
      <c r="E67" s="82" t="s">
        <v>544</v>
      </c>
      <c r="F67" s="71" t="s">
        <v>920</v>
      </c>
      <c r="G67" s="71" t="s">
        <v>786</v>
      </c>
      <c r="H67" s="71" t="s">
        <v>921</v>
      </c>
      <c r="I67" s="82" t="s">
        <v>604</v>
      </c>
      <c r="J67" s="82">
        <v>35000000</v>
      </c>
      <c r="K67" s="82" t="s">
        <v>838</v>
      </c>
      <c r="L67" s="81">
        <v>45178</v>
      </c>
      <c r="M67" s="81">
        <v>45908</v>
      </c>
      <c r="N67" s="82"/>
      <c r="O67" s="129"/>
      <c r="P67" s="91">
        <v>31750</v>
      </c>
      <c r="Q67" s="71" t="s">
        <v>922</v>
      </c>
      <c r="R67" s="71" t="s">
        <v>923</v>
      </c>
      <c r="S67" s="55" t="s">
        <v>584</v>
      </c>
      <c r="T67" s="55" t="s">
        <v>582</v>
      </c>
      <c r="U67" s="189">
        <v>4192399</v>
      </c>
      <c r="V67" s="148"/>
      <c r="W67" s="148" t="s">
        <v>663</v>
      </c>
      <c r="X67" s="148" t="s">
        <v>924</v>
      </c>
      <c r="Y67" s="55" t="s">
        <v>610</v>
      </c>
      <c r="Z67" s="55" t="s">
        <v>562</v>
      </c>
      <c r="AA67" s="82"/>
      <c r="AB67" s="82"/>
      <c r="AC67" s="82"/>
      <c r="AD67" s="82"/>
      <c r="AE67" s="82"/>
      <c r="AF67" s="82"/>
      <c r="AG67" s="71"/>
      <c r="AH67" s="82"/>
    </row>
    <row r="68" spans="1:34" ht="57" customHeight="1" x14ac:dyDescent="0.25">
      <c r="A68" s="73" t="b">
        <v>1</v>
      </c>
      <c r="B68" s="64" t="b">
        <v>1</v>
      </c>
      <c r="C68" s="73" t="b">
        <v>1</v>
      </c>
      <c r="D68" s="71" t="s">
        <v>854</v>
      </c>
      <c r="E68" s="82" t="s">
        <v>544</v>
      </c>
      <c r="F68" s="71" t="s">
        <v>925</v>
      </c>
      <c r="G68" s="71" t="s">
        <v>914</v>
      </c>
      <c r="H68" s="71" t="s">
        <v>926</v>
      </c>
      <c r="I68" s="82" t="s">
        <v>208</v>
      </c>
      <c r="J68" s="125" t="s">
        <v>701</v>
      </c>
      <c r="K68" s="82" t="s">
        <v>667</v>
      </c>
      <c r="L68" s="81">
        <v>45139</v>
      </c>
      <c r="M68" s="81">
        <v>46235</v>
      </c>
      <c r="N68" s="82">
        <v>0</v>
      </c>
      <c r="O68" s="129"/>
      <c r="P68" s="91">
        <v>22000</v>
      </c>
      <c r="Q68" s="71" t="s">
        <v>927</v>
      </c>
      <c r="R68" s="71" t="s">
        <v>928</v>
      </c>
      <c r="S68" s="55" t="s">
        <v>584</v>
      </c>
      <c r="T68" s="55" t="s">
        <v>582</v>
      </c>
      <c r="U68" s="189" t="s">
        <v>929</v>
      </c>
      <c r="V68" s="148"/>
      <c r="W68" s="148" t="s">
        <v>560</v>
      </c>
      <c r="X68" s="148" t="s">
        <v>930</v>
      </c>
      <c r="Y68" s="55"/>
      <c r="Z68" s="55" t="s">
        <v>562</v>
      </c>
      <c r="AA68" s="93"/>
      <c r="AB68" s="93"/>
      <c r="AC68" s="93"/>
      <c r="AD68" s="93"/>
      <c r="AE68" s="93"/>
      <c r="AF68" s="93"/>
      <c r="AG68" s="92"/>
      <c r="AH68" s="93"/>
    </row>
    <row r="69" spans="1:34" ht="73.5" customHeight="1" x14ac:dyDescent="0.25">
      <c r="A69" s="73" t="b">
        <v>1</v>
      </c>
      <c r="B69" s="64" t="b">
        <v>1</v>
      </c>
      <c r="C69" s="73" t="b">
        <v>1</v>
      </c>
      <c r="D69" s="71" t="s">
        <v>512</v>
      </c>
      <c r="E69" s="82" t="s">
        <v>544</v>
      </c>
      <c r="F69" s="71" t="s">
        <v>931</v>
      </c>
      <c r="G69" s="71" t="s">
        <v>786</v>
      </c>
      <c r="H69" s="71" t="s">
        <v>932</v>
      </c>
      <c r="I69" s="82" t="s">
        <v>815</v>
      </c>
      <c r="J69" s="82">
        <v>48000000</v>
      </c>
      <c r="K69" s="82" t="s">
        <v>667</v>
      </c>
      <c r="L69" s="81">
        <v>45241</v>
      </c>
      <c r="M69" s="81">
        <v>47067</v>
      </c>
      <c r="N69" s="82"/>
      <c r="O69" s="129"/>
      <c r="P69" s="91">
        <v>7475</v>
      </c>
      <c r="Q69" s="71" t="s">
        <v>933</v>
      </c>
      <c r="R69" s="71" t="s">
        <v>934</v>
      </c>
      <c r="S69" s="55" t="s">
        <v>584</v>
      </c>
      <c r="T69" s="55" t="s">
        <v>582</v>
      </c>
      <c r="U69" s="189">
        <v>4207292</v>
      </c>
      <c r="V69" s="148"/>
      <c r="W69" s="148" t="s">
        <v>563</v>
      </c>
      <c r="X69" s="148" t="s">
        <v>643</v>
      </c>
      <c r="Y69" s="55" t="s">
        <v>610</v>
      </c>
      <c r="Z69" s="55" t="s">
        <v>562</v>
      </c>
      <c r="AA69" s="93"/>
      <c r="AB69" s="93"/>
      <c r="AC69" s="93"/>
      <c r="AD69" s="93"/>
      <c r="AE69" s="93"/>
      <c r="AF69" s="93"/>
      <c r="AG69" s="92"/>
      <c r="AH69" s="93"/>
    </row>
    <row r="70" spans="1:34" ht="82.95" customHeight="1" x14ac:dyDescent="0.25">
      <c r="A70" s="73" t="b">
        <v>1</v>
      </c>
      <c r="B70" s="64" t="b">
        <v>1</v>
      </c>
      <c r="C70" s="73" t="b">
        <v>1</v>
      </c>
      <c r="D70" s="71" t="s">
        <v>512</v>
      </c>
      <c r="E70" s="82" t="s">
        <v>544</v>
      </c>
      <c r="F70" s="71" t="s">
        <v>935</v>
      </c>
      <c r="G70" s="71" t="s">
        <v>578</v>
      </c>
      <c r="H70" s="71" t="s">
        <v>936</v>
      </c>
      <c r="I70" s="82" t="s">
        <v>815</v>
      </c>
      <c r="J70" s="82">
        <v>48000000</v>
      </c>
      <c r="K70" s="82" t="s">
        <v>667</v>
      </c>
      <c r="L70" s="81">
        <v>45307</v>
      </c>
      <c r="M70" s="81">
        <v>46037</v>
      </c>
      <c r="N70" s="82"/>
      <c r="O70" s="129"/>
      <c r="P70" s="91">
        <v>38000</v>
      </c>
      <c r="Q70" s="71" t="s">
        <v>937</v>
      </c>
      <c r="R70" s="71" t="s">
        <v>938</v>
      </c>
      <c r="S70" s="55" t="s">
        <v>582</v>
      </c>
      <c r="T70" s="55" t="s">
        <v>553</v>
      </c>
      <c r="U70" s="189">
        <v>5733146</v>
      </c>
      <c r="V70" s="148"/>
      <c r="W70" s="148" t="s">
        <v>563</v>
      </c>
      <c r="X70" s="148" t="s">
        <v>871</v>
      </c>
      <c r="Y70" s="55" t="s">
        <v>610</v>
      </c>
      <c r="Z70" s="55" t="s">
        <v>562</v>
      </c>
      <c r="AA70" s="93" t="s">
        <v>939</v>
      </c>
      <c r="AB70" s="93"/>
      <c r="AC70" s="93"/>
      <c r="AD70" s="93"/>
      <c r="AE70" s="93"/>
      <c r="AF70" s="93"/>
      <c r="AG70" s="92" t="s">
        <v>940</v>
      </c>
      <c r="AH70" s="93"/>
    </row>
    <row r="71" spans="1:34" ht="70.95" customHeight="1" x14ac:dyDescent="0.25">
      <c r="A71" s="73" t="b">
        <v>1</v>
      </c>
      <c r="B71" s="64" t="b">
        <v>1</v>
      </c>
      <c r="C71" s="73" t="b">
        <v>1</v>
      </c>
      <c r="D71" s="71" t="s">
        <v>512</v>
      </c>
      <c r="E71" s="82" t="s">
        <v>544</v>
      </c>
      <c r="F71" s="71" t="s">
        <v>941</v>
      </c>
      <c r="G71" s="71" t="s">
        <v>578</v>
      </c>
      <c r="H71" s="71" t="s">
        <v>942</v>
      </c>
      <c r="I71" s="82" t="s">
        <v>815</v>
      </c>
      <c r="J71" s="82">
        <v>48000000</v>
      </c>
      <c r="K71" s="82" t="s">
        <v>667</v>
      </c>
      <c r="L71" s="81">
        <v>45345</v>
      </c>
      <c r="M71" s="81">
        <v>46075</v>
      </c>
      <c r="N71" s="82">
        <f>1+1</f>
        <v>2</v>
      </c>
      <c r="O71" s="129"/>
      <c r="P71" s="91">
        <v>153000</v>
      </c>
      <c r="Q71" s="71" t="s">
        <v>937</v>
      </c>
      <c r="R71" s="71" t="s">
        <v>938</v>
      </c>
      <c r="S71" s="55" t="s">
        <v>582</v>
      </c>
      <c r="T71" s="55" t="s">
        <v>553</v>
      </c>
      <c r="U71" s="189">
        <v>5733146</v>
      </c>
      <c r="V71" s="148"/>
      <c r="W71" s="148" t="s">
        <v>563</v>
      </c>
      <c r="X71" s="148" t="s">
        <v>871</v>
      </c>
      <c r="Y71" s="55" t="s">
        <v>610</v>
      </c>
      <c r="Z71" s="55" t="s">
        <v>562</v>
      </c>
      <c r="AA71" s="93" t="s">
        <v>939</v>
      </c>
      <c r="AB71" s="93"/>
      <c r="AC71" s="93"/>
      <c r="AD71" s="93"/>
      <c r="AE71" s="93"/>
      <c r="AF71" s="93"/>
      <c r="AG71" s="92" t="s">
        <v>940</v>
      </c>
      <c r="AH71" s="93"/>
    </row>
    <row r="72" spans="1:34" ht="70.95" customHeight="1" x14ac:dyDescent="0.25">
      <c r="A72" s="73" t="b">
        <v>1</v>
      </c>
      <c r="B72" s="64" t="b">
        <v>1</v>
      </c>
      <c r="C72" s="73" t="b">
        <v>1</v>
      </c>
      <c r="D72" s="71" t="s">
        <v>512</v>
      </c>
      <c r="E72" s="82" t="s">
        <v>544</v>
      </c>
      <c r="F72" s="71" t="s">
        <v>943</v>
      </c>
      <c r="G72" s="71" t="s">
        <v>578</v>
      </c>
      <c r="H72" s="71" t="s">
        <v>944</v>
      </c>
      <c r="I72" s="82" t="s">
        <v>815</v>
      </c>
      <c r="J72" s="82">
        <v>48000000</v>
      </c>
      <c r="K72" s="82" t="s">
        <v>667</v>
      </c>
      <c r="L72" s="81">
        <v>45536</v>
      </c>
      <c r="M72" s="81">
        <v>45710</v>
      </c>
      <c r="N72" s="82">
        <f>1+1+1</f>
        <v>3</v>
      </c>
      <c r="O72" s="129"/>
      <c r="P72" s="91">
        <f>7500+15000+15000+15000</f>
        <v>52500</v>
      </c>
      <c r="Q72" s="71" t="s">
        <v>937</v>
      </c>
      <c r="R72" s="71" t="s">
        <v>938</v>
      </c>
      <c r="S72" s="55" t="s">
        <v>582</v>
      </c>
      <c r="T72" s="55" t="s">
        <v>553</v>
      </c>
      <c r="U72" s="189">
        <v>5733146</v>
      </c>
      <c r="V72" s="148"/>
      <c r="W72" s="148" t="s">
        <v>563</v>
      </c>
      <c r="X72" s="148" t="s">
        <v>871</v>
      </c>
      <c r="Y72" s="55"/>
      <c r="Z72" s="55" t="s">
        <v>562</v>
      </c>
      <c r="AA72" s="93"/>
      <c r="AB72" s="93"/>
      <c r="AC72" s="93"/>
      <c r="AD72" s="93"/>
      <c r="AE72" s="93"/>
      <c r="AF72" s="93"/>
      <c r="AG72" s="92"/>
      <c r="AH72" s="93"/>
    </row>
    <row r="73" spans="1:34" ht="66" x14ac:dyDescent="0.25">
      <c r="A73" s="73" t="b">
        <v>1</v>
      </c>
      <c r="B73" s="64" t="b">
        <v>1</v>
      </c>
      <c r="C73" s="73" t="b">
        <v>1</v>
      </c>
      <c r="D73" s="71" t="s">
        <v>512</v>
      </c>
      <c r="E73" s="82" t="s">
        <v>778</v>
      </c>
      <c r="F73" s="71" t="s">
        <v>945</v>
      </c>
      <c r="G73" s="71" t="s">
        <v>786</v>
      </c>
      <c r="H73" s="71" t="s">
        <v>946</v>
      </c>
      <c r="I73" s="82" t="s">
        <v>815</v>
      </c>
      <c r="J73" s="82">
        <v>48000000</v>
      </c>
      <c r="K73" s="82" t="s">
        <v>794</v>
      </c>
      <c r="L73" s="81">
        <v>45231</v>
      </c>
      <c r="M73" s="81">
        <v>47057</v>
      </c>
      <c r="N73" s="82">
        <v>0</v>
      </c>
      <c r="O73" s="129"/>
      <c r="P73" s="91">
        <f>8624</f>
        <v>8624</v>
      </c>
      <c r="Q73" s="71" t="s">
        <v>947</v>
      </c>
      <c r="R73" s="71" t="s">
        <v>948</v>
      </c>
      <c r="S73" s="55" t="s">
        <v>584</v>
      </c>
      <c r="T73" s="55" t="s">
        <v>553</v>
      </c>
      <c r="U73" s="189">
        <v>3161563</v>
      </c>
      <c r="V73" s="148"/>
      <c r="W73" s="148" t="s">
        <v>563</v>
      </c>
      <c r="X73" s="148" t="s">
        <v>871</v>
      </c>
      <c r="Y73" s="55" t="s">
        <v>584</v>
      </c>
      <c r="Z73" s="55" t="s">
        <v>562</v>
      </c>
      <c r="AA73" s="82"/>
      <c r="AB73" s="82"/>
      <c r="AC73" s="82"/>
      <c r="AD73" s="82"/>
      <c r="AE73" s="82"/>
      <c r="AF73" s="82" t="s">
        <v>553</v>
      </c>
      <c r="AG73" s="71"/>
      <c r="AH73" s="82"/>
    </row>
    <row r="74" spans="1:34" ht="66" x14ac:dyDescent="0.25">
      <c r="A74" s="73" t="b">
        <v>1</v>
      </c>
      <c r="B74" s="64" t="b">
        <v>1</v>
      </c>
      <c r="C74" s="73" t="b">
        <v>1</v>
      </c>
      <c r="D74" s="71" t="s">
        <v>512</v>
      </c>
      <c r="E74" s="82" t="s">
        <v>778</v>
      </c>
      <c r="F74" s="71" t="s">
        <v>949</v>
      </c>
      <c r="G74" s="71" t="s">
        <v>578</v>
      </c>
      <c r="H74" s="71" t="s">
        <v>950</v>
      </c>
      <c r="I74" s="82" t="s">
        <v>815</v>
      </c>
      <c r="J74" s="82">
        <v>72000000</v>
      </c>
      <c r="K74" s="82" t="s">
        <v>667</v>
      </c>
      <c r="L74" s="81">
        <v>45261</v>
      </c>
      <c r="M74" s="81">
        <v>47087</v>
      </c>
      <c r="N74" s="82"/>
      <c r="O74" s="129"/>
      <c r="P74" s="89">
        <v>11341</v>
      </c>
      <c r="Q74" s="71" t="s">
        <v>951</v>
      </c>
      <c r="R74" s="71" t="s">
        <v>952</v>
      </c>
      <c r="S74" s="55" t="s">
        <v>584</v>
      </c>
      <c r="T74" s="55" t="s">
        <v>582</v>
      </c>
      <c r="U74" s="189">
        <v>3538529</v>
      </c>
      <c r="V74" s="148"/>
      <c r="W74" s="148" t="s">
        <v>563</v>
      </c>
      <c r="X74" s="148" t="s">
        <v>919</v>
      </c>
      <c r="Y74" s="55" t="s">
        <v>610</v>
      </c>
      <c r="Z74" s="55" t="s">
        <v>562</v>
      </c>
      <c r="AA74" s="82"/>
      <c r="AB74" s="82"/>
      <c r="AC74" s="82"/>
      <c r="AD74" s="82"/>
      <c r="AE74" s="82"/>
      <c r="AF74" s="82"/>
      <c r="AG74" s="71"/>
      <c r="AH74" s="82"/>
    </row>
    <row r="75" spans="1:34" ht="58.95" customHeight="1" x14ac:dyDescent="0.25">
      <c r="A75" s="73" t="b">
        <v>1</v>
      </c>
      <c r="B75" s="64" t="b">
        <v>1</v>
      </c>
      <c r="C75" s="73" t="b">
        <v>1</v>
      </c>
      <c r="D75" s="71" t="s">
        <v>512</v>
      </c>
      <c r="E75" s="82" t="s">
        <v>544</v>
      </c>
      <c r="F75" s="71" t="s">
        <v>953</v>
      </c>
      <c r="G75" s="71" t="s">
        <v>792</v>
      </c>
      <c r="H75" s="71" t="s">
        <v>954</v>
      </c>
      <c r="I75" s="82" t="s">
        <v>815</v>
      </c>
      <c r="J75" s="82">
        <v>48000000</v>
      </c>
      <c r="K75" s="82" t="s">
        <v>667</v>
      </c>
      <c r="L75" s="81">
        <v>44908</v>
      </c>
      <c r="M75" s="81">
        <v>46003</v>
      </c>
      <c r="N75" s="116"/>
      <c r="O75" s="129"/>
      <c r="P75" s="91">
        <v>64110.5</v>
      </c>
      <c r="Q75" s="71" t="s">
        <v>955</v>
      </c>
      <c r="R75" s="71" t="s">
        <v>956</v>
      </c>
      <c r="S75" s="55" t="s">
        <v>582</v>
      </c>
      <c r="T75" s="55" t="s">
        <v>582</v>
      </c>
      <c r="U75" s="189">
        <v>1628868</v>
      </c>
      <c r="V75" s="148"/>
      <c r="W75" s="148" t="s">
        <v>687</v>
      </c>
      <c r="X75" s="148" t="s">
        <v>957</v>
      </c>
      <c r="Y75" s="55"/>
      <c r="Z75" s="55" t="s">
        <v>562</v>
      </c>
      <c r="AA75" s="93"/>
      <c r="AB75" s="93"/>
      <c r="AC75" s="93"/>
      <c r="AD75" s="93"/>
      <c r="AE75" s="93"/>
      <c r="AF75" s="93"/>
      <c r="AG75" s="92"/>
      <c r="AH75" s="93"/>
    </row>
    <row r="76" spans="1:34" s="53" customFormat="1" ht="66" customHeight="1" x14ac:dyDescent="0.25">
      <c r="A76" s="113" t="b">
        <v>1</v>
      </c>
      <c r="B76" s="119" t="b">
        <v>0</v>
      </c>
      <c r="C76" s="119" t="b">
        <v>0</v>
      </c>
      <c r="D76" s="96" t="s">
        <v>510</v>
      </c>
      <c r="E76" s="95" t="s">
        <v>778</v>
      </c>
      <c r="F76" s="96" t="s">
        <v>958</v>
      </c>
      <c r="G76" s="96" t="s">
        <v>786</v>
      </c>
      <c r="H76" s="96" t="s">
        <v>959</v>
      </c>
      <c r="I76" s="95" t="s">
        <v>208</v>
      </c>
      <c r="J76" s="95">
        <v>73000000</v>
      </c>
      <c r="K76" s="95" t="s">
        <v>587</v>
      </c>
      <c r="L76" s="105">
        <v>45748</v>
      </c>
      <c r="M76" s="105">
        <v>46112</v>
      </c>
      <c r="N76" s="106"/>
      <c r="O76" s="131"/>
      <c r="P76" s="120">
        <v>42500</v>
      </c>
      <c r="Q76" s="96" t="s">
        <v>960</v>
      </c>
      <c r="R76" s="96" t="s">
        <v>961</v>
      </c>
      <c r="S76" s="146" t="s">
        <v>584</v>
      </c>
      <c r="T76" s="146" t="s">
        <v>558</v>
      </c>
      <c r="U76" s="186" t="s">
        <v>962</v>
      </c>
      <c r="V76" s="149"/>
      <c r="W76" s="149" t="s">
        <v>599</v>
      </c>
      <c r="X76" s="149" t="s">
        <v>963</v>
      </c>
      <c r="Y76" s="146" t="s">
        <v>610</v>
      </c>
      <c r="Z76" s="146" t="s">
        <v>556</v>
      </c>
      <c r="AA76" s="115"/>
      <c r="AB76" s="115"/>
      <c r="AC76" s="115"/>
      <c r="AD76" s="115"/>
      <c r="AE76" s="115"/>
      <c r="AF76" s="115"/>
      <c r="AG76" s="114"/>
      <c r="AH76" s="115"/>
    </row>
    <row r="77" spans="1:34" s="53" customFormat="1" ht="64.95" customHeight="1" x14ac:dyDescent="0.25">
      <c r="A77" s="113" t="b">
        <v>1</v>
      </c>
      <c r="B77" s="119" t="b">
        <v>0</v>
      </c>
      <c r="C77" s="119" t="b">
        <v>0</v>
      </c>
      <c r="D77" s="96" t="s">
        <v>510</v>
      </c>
      <c r="E77" s="95" t="s">
        <v>544</v>
      </c>
      <c r="F77" s="96" t="s">
        <v>964</v>
      </c>
      <c r="G77" s="96" t="s">
        <v>965</v>
      </c>
      <c r="H77" s="96" t="s">
        <v>966</v>
      </c>
      <c r="I77" s="95" t="s">
        <v>595</v>
      </c>
      <c r="J77" s="95">
        <v>79000000</v>
      </c>
      <c r="K77" s="95" t="s">
        <v>587</v>
      </c>
      <c r="L77" s="105">
        <v>45108</v>
      </c>
      <c r="M77" s="105">
        <v>45747</v>
      </c>
      <c r="N77" s="106">
        <v>46477</v>
      </c>
      <c r="O77" s="131"/>
      <c r="P77" s="120">
        <v>148791</v>
      </c>
      <c r="Q77" s="96" t="s">
        <v>967</v>
      </c>
      <c r="R77" s="96" t="s">
        <v>968</v>
      </c>
      <c r="S77" s="146" t="s">
        <v>582</v>
      </c>
      <c r="T77" s="146" t="s">
        <v>582</v>
      </c>
      <c r="U77" s="186" t="s">
        <v>576</v>
      </c>
      <c r="V77" s="149"/>
      <c r="W77" s="149" t="s">
        <v>599</v>
      </c>
      <c r="X77" s="149" t="s">
        <v>969</v>
      </c>
      <c r="Y77" s="146"/>
      <c r="Z77" s="146" t="s">
        <v>562</v>
      </c>
      <c r="AA77" s="115"/>
      <c r="AB77" s="115"/>
      <c r="AC77" s="115"/>
      <c r="AD77" s="115"/>
      <c r="AE77" s="115"/>
      <c r="AF77" s="115"/>
      <c r="AG77" s="114"/>
      <c r="AH77" s="115"/>
    </row>
    <row r="78" spans="1:34" s="53" customFormat="1" ht="64.95" customHeight="1" x14ac:dyDescent="0.25">
      <c r="A78" s="113" t="b">
        <v>1</v>
      </c>
      <c r="B78" s="119" t="b">
        <v>0</v>
      </c>
      <c r="C78" s="119" t="b">
        <v>0</v>
      </c>
      <c r="D78" s="96" t="s">
        <v>510</v>
      </c>
      <c r="E78" s="95" t="s">
        <v>778</v>
      </c>
      <c r="F78" s="96" t="s">
        <v>964</v>
      </c>
      <c r="G78" s="96" t="s">
        <v>970</v>
      </c>
      <c r="H78" s="96" t="s">
        <v>966</v>
      </c>
      <c r="I78" s="95" t="s">
        <v>595</v>
      </c>
      <c r="J78" s="95">
        <v>79000000</v>
      </c>
      <c r="K78" s="95" t="s">
        <v>587</v>
      </c>
      <c r="L78" s="105">
        <v>45748</v>
      </c>
      <c r="M78" s="105">
        <v>46112</v>
      </c>
      <c r="N78" s="95"/>
      <c r="O78" s="131"/>
      <c r="P78" s="120">
        <f>86251+38451+3450</f>
        <v>128152</v>
      </c>
      <c r="Q78" s="96" t="s">
        <v>967</v>
      </c>
      <c r="R78" s="96" t="s">
        <v>968</v>
      </c>
      <c r="S78" s="146" t="s">
        <v>582</v>
      </c>
      <c r="T78" s="146" t="s">
        <v>558</v>
      </c>
      <c r="U78" s="186" t="s">
        <v>550</v>
      </c>
      <c r="V78" s="149"/>
      <c r="W78" s="149" t="s">
        <v>599</v>
      </c>
      <c r="X78" s="149" t="s">
        <v>963</v>
      </c>
      <c r="Y78" s="146"/>
      <c r="Z78" s="146" t="s">
        <v>556</v>
      </c>
      <c r="AA78" s="115"/>
      <c r="AB78" s="115"/>
      <c r="AC78" s="115"/>
      <c r="AD78" s="115"/>
      <c r="AE78" s="115"/>
      <c r="AF78" s="115"/>
      <c r="AG78" s="114"/>
      <c r="AH78" s="115"/>
    </row>
    <row r="79" spans="1:34" ht="63.75" customHeight="1" x14ac:dyDescent="0.25">
      <c r="A79" s="73" t="b">
        <v>1</v>
      </c>
      <c r="B79" s="109" t="b">
        <v>0</v>
      </c>
      <c r="C79" s="109" t="b">
        <v>0</v>
      </c>
      <c r="D79" s="71" t="s">
        <v>510</v>
      </c>
      <c r="E79" s="82" t="s">
        <v>544</v>
      </c>
      <c r="F79" s="71" t="s">
        <v>971</v>
      </c>
      <c r="G79" s="71" t="s">
        <v>792</v>
      </c>
      <c r="H79" s="71" t="s">
        <v>972</v>
      </c>
      <c r="I79" s="82" t="s">
        <v>208</v>
      </c>
      <c r="J79" s="82">
        <v>79000000</v>
      </c>
      <c r="K79" s="82" t="s">
        <v>587</v>
      </c>
      <c r="L79" s="81">
        <v>45274</v>
      </c>
      <c r="M79" s="81">
        <v>46004</v>
      </c>
      <c r="N79" s="82">
        <v>0</v>
      </c>
      <c r="O79" s="129"/>
      <c r="P79" s="91">
        <v>783915</v>
      </c>
      <c r="Q79" s="71" t="s">
        <v>973</v>
      </c>
      <c r="R79" s="71" t="s">
        <v>974</v>
      </c>
      <c r="S79" s="55" t="s">
        <v>584</v>
      </c>
      <c r="T79" s="55" t="s">
        <v>582</v>
      </c>
      <c r="U79" s="189">
        <v>2236832</v>
      </c>
      <c r="V79" s="148"/>
      <c r="W79" s="148" t="s">
        <v>599</v>
      </c>
      <c r="X79" s="148" t="s">
        <v>975</v>
      </c>
      <c r="Y79" s="55" t="s">
        <v>584</v>
      </c>
      <c r="Z79" s="55" t="s">
        <v>562</v>
      </c>
      <c r="AA79" s="93"/>
      <c r="AB79" s="93"/>
      <c r="AC79" s="93"/>
      <c r="AD79" s="93"/>
      <c r="AE79" s="93"/>
      <c r="AF79" s="93"/>
      <c r="AG79" s="92"/>
      <c r="AH79" s="93"/>
    </row>
    <row r="80" spans="1:34" ht="65.400000000000006" customHeight="1" x14ac:dyDescent="0.25">
      <c r="A80" s="109" t="b">
        <v>0</v>
      </c>
      <c r="B80" s="64" t="b">
        <v>1</v>
      </c>
      <c r="C80" s="109" t="b">
        <v>0</v>
      </c>
      <c r="D80" s="71" t="s">
        <v>511</v>
      </c>
      <c r="E80" s="82" t="s">
        <v>544</v>
      </c>
      <c r="F80" s="71" t="s">
        <v>976</v>
      </c>
      <c r="G80" s="71" t="s">
        <v>724</v>
      </c>
      <c r="H80" s="66" t="s">
        <v>977</v>
      </c>
      <c r="I80" s="82" t="s">
        <v>11</v>
      </c>
      <c r="J80" s="82">
        <v>50000000</v>
      </c>
      <c r="K80" s="82" t="s">
        <v>794</v>
      </c>
      <c r="L80" s="81">
        <v>45359</v>
      </c>
      <c r="M80" s="81">
        <v>46454</v>
      </c>
      <c r="N80" s="82"/>
      <c r="O80" s="129"/>
      <c r="P80" s="91">
        <v>18000</v>
      </c>
      <c r="Q80" s="96" t="s">
        <v>978</v>
      </c>
      <c r="R80" s="71" t="s">
        <v>979</v>
      </c>
      <c r="S80" s="55" t="s">
        <v>584</v>
      </c>
      <c r="T80" s="55" t="s">
        <v>582</v>
      </c>
      <c r="U80" s="189">
        <v>3659547</v>
      </c>
      <c r="V80" s="148"/>
      <c r="W80" s="148" t="s">
        <v>599</v>
      </c>
      <c r="X80" s="148" t="s">
        <v>980</v>
      </c>
      <c r="Y80" s="55" t="s">
        <v>584</v>
      </c>
      <c r="Z80" s="55" t="s">
        <v>562</v>
      </c>
      <c r="AA80" s="82"/>
      <c r="AB80" s="82"/>
      <c r="AC80" s="82"/>
      <c r="AD80" s="82"/>
      <c r="AE80" s="82"/>
      <c r="AF80" s="82"/>
      <c r="AG80" s="71"/>
      <c r="AH80" s="82"/>
    </row>
    <row r="81" spans="1:34" ht="70.2" customHeight="1" x14ac:dyDescent="0.25">
      <c r="A81" s="73" t="b">
        <v>0</v>
      </c>
      <c r="B81" s="64" t="b">
        <v>1</v>
      </c>
      <c r="C81" s="73" t="b">
        <v>0</v>
      </c>
      <c r="D81" s="71" t="s">
        <v>511</v>
      </c>
      <c r="E81" s="82" t="s">
        <v>544</v>
      </c>
      <c r="F81" s="206" t="s">
        <v>981</v>
      </c>
      <c r="G81" s="71" t="s">
        <v>786</v>
      </c>
      <c r="H81" s="71" t="s">
        <v>982</v>
      </c>
      <c r="I81" s="82" t="s">
        <v>304</v>
      </c>
      <c r="J81" s="82" t="s">
        <v>983</v>
      </c>
      <c r="K81" s="82" t="s">
        <v>667</v>
      </c>
      <c r="L81" s="81">
        <v>45383</v>
      </c>
      <c r="M81" s="81">
        <v>47208</v>
      </c>
      <c r="N81" s="82"/>
      <c r="O81" s="129"/>
      <c r="P81" s="91">
        <v>10395</v>
      </c>
      <c r="Q81" s="71" t="s">
        <v>984</v>
      </c>
      <c r="R81" s="71" t="s">
        <v>985</v>
      </c>
      <c r="S81" s="55" t="s">
        <v>584</v>
      </c>
      <c r="T81" s="55" t="s">
        <v>582</v>
      </c>
      <c r="U81" s="213">
        <v>1972326</v>
      </c>
      <c r="V81" s="148"/>
      <c r="W81" s="148" t="s">
        <v>563</v>
      </c>
      <c r="X81" s="148" t="s">
        <v>643</v>
      </c>
      <c r="Y81" s="55" t="s">
        <v>584</v>
      </c>
      <c r="Z81" s="55" t="s">
        <v>562</v>
      </c>
      <c r="AA81" s="93"/>
      <c r="AB81" s="93"/>
      <c r="AC81" s="93"/>
      <c r="AD81" s="93"/>
      <c r="AE81" s="93"/>
      <c r="AF81" s="93"/>
      <c r="AG81" s="92"/>
      <c r="AH81" s="93"/>
    </row>
    <row r="82" spans="1:34" ht="52.5" customHeight="1" x14ac:dyDescent="0.25">
      <c r="A82" s="73" t="b">
        <v>1</v>
      </c>
      <c r="B82" s="64" t="b">
        <v>1</v>
      </c>
      <c r="C82" s="73" t="b">
        <v>1</v>
      </c>
      <c r="D82" s="71" t="s">
        <v>512</v>
      </c>
      <c r="E82" s="82" t="s">
        <v>544</v>
      </c>
      <c r="F82" s="71" t="s">
        <v>986</v>
      </c>
      <c r="G82" s="71" t="s">
        <v>786</v>
      </c>
      <c r="H82" s="71" t="s">
        <v>982</v>
      </c>
      <c r="I82" s="82" t="s">
        <v>304</v>
      </c>
      <c r="J82" s="82" t="s">
        <v>983</v>
      </c>
      <c r="K82" s="82" t="s">
        <v>667</v>
      </c>
      <c r="L82" s="81">
        <v>45817</v>
      </c>
      <c r="M82" s="81">
        <v>47208</v>
      </c>
      <c r="N82" s="82"/>
      <c r="O82" s="129"/>
      <c r="P82" s="91">
        <v>14805</v>
      </c>
      <c r="Q82" s="71" t="s">
        <v>984</v>
      </c>
      <c r="R82" s="71" t="s">
        <v>985</v>
      </c>
      <c r="S82" s="55" t="s">
        <v>584</v>
      </c>
      <c r="T82" s="55" t="s">
        <v>553</v>
      </c>
      <c r="U82" s="213" t="s">
        <v>987</v>
      </c>
      <c r="V82" s="148"/>
      <c r="W82" s="148" t="s">
        <v>563</v>
      </c>
      <c r="X82" s="148" t="s">
        <v>643</v>
      </c>
      <c r="Y82" s="55">
        <v>200048086</v>
      </c>
      <c r="Z82" s="55" t="s">
        <v>556</v>
      </c>
      <c r="AA82" s="93"/>
      <c r="AB82" s="93"/>
      <c r="AC82" s="93"/>
      <c r="AD82" s="93"/>
      <c r="AE82" s="93"/>
      <c r="AF82" s="93"/>
      <c r="AG82" s="92"/>
      <c r="AH82" s="93"/>
    </row>
    <row r="83" spans="1:34" ht="63" customHeight="1" x14ac:dyDescent="0.25">
      <c r="A83" s="73" t="b">
        <v>1</v>
      </c>
      <c r="B83" s="109" t="b">
        <v>0</v>
      </c>
      <c r="C83" s="109" t="b">
        <v>0</v>
      </c>
      <c r="D83" s="71" t="s">
        <v>510</v>
      </c>
      <c r="E83" s="82" t="s">
        <v>544</v>
      </c>
      <c r="F83" s="71" t="s">
        <v>988</v>
      </c>
      <c r="G83" s="71" t="s">
        <v>578</v>
      </c>
      <c r="H83" s="71" t="s">
        <v>989</v>
      </c>
      <c r="I83" s="82" t="s">
        <v>304</v>
      </c>
      <c r="J83" s="82">
        <v>48000000</v>
      </c>
      <c r="K83" s="82" t="s">
        <v>667</v>
      </c>
      <c r="L83" s="81">
        <v>45383</v>
      </c>
      <c r="M83" s="81">
        <v>47208</v>
      </c>
      <c r="N83" s="82">
        <v>0</v>
      </c>
      <c r="O83" s="129">
        <v>47027</v>
      </c>
      <c r="P83" s="91">
        <v>119500</v>
      </c>
      <c r="Q83" s="71" t="s">
        <v>862</v>
      </c>
      <c r="R83" s="75" t="s">
        <v>990</v>
      </c>
      <c r="S83" s="55" t="s">
        <v>582</v>
      </c>
      <c r="T83" s="55" t="s">
        <v>553</v>
      </c>
      <c r="U83" s="191" t="s">
        <v>864</v>
      </c>
      <c r="V83" s="148"/>
      <c r="W83" s="148" t="s">
        <v>563</v>
      </c>
      <c r="X83" s="148" t="s">
        <v>643</v>
      </c>
      <c r="Y83" s="55" t="s">
        <v>610</v>
      </c>
      <c r="Z83" s="55" t="s">
        <v>562</v>
      </c>
      <c r="AA83" s="93"/>
      <c r="AB83" s="93"/>
      <c r="AC83" s="93"/>
      <c r="AD83" s="93"/>
      <c r="AE83" s="93"/>
      <c r="AF83" s="93"/>
      <c r="AG83" s="92" t="s">
        <v>991</v>
      </c>
      <c r="AH83" s="93" t="s">
        <v>662</v>
      </c>
    </row>
    <row r="84" spans="1:34" ht="70.2" customHeight="1" x14ac:dyDescent="0.25">
      <c r="A84" s="73" t="b">
        <v>1</v>
      </c>
      <c r="B84" s="64" t="b">
        <v>1</v>
      </c>
      <c r="C84" s="73" t="b">
        <v>1</v>
      </c>
      <c r="D84" s="71" t="s">
        <v>512</v>
      </c>
      <c r="E84" s="82" t="s">
        <v>544</v>
      </c>
      <c r="F84" s="71" t="s">
        <v>992</v>
      </c>
      <c r="G84" s="71" t="s">
        <v>578</v>
      </c>
      <c r="H84" s="71" t="s">
        <v>993</v>
      </c>
      <c r="I84" s="82" t="s">
        <v>304</v>
      </c>
      <c r="J84" s="82">
        <v>48000000</v>
      </c>
      <c r="K84" s="82" t="s">
        <v>667</v>
      </c>
      <c r="L84" s="81">
        <v>45382</v>
      </c>
      <c r="M84" s="81">
        <v>46843</v>
      </c>
      <c r="N84" s="82"/>
      <c r="O84" s="129"/>
      <c r="P84" s="91">
        <f>30694.19</f>
        <v>30694.19</v>
      </c>
      <c r="Q84" s="117" t="s">
        <v>994</v>
      </c>
      <c r="R84" s="71" t="s">
        <v>995</v>
      </c>
      <c r="S84" s="55" t="s">
        <v>582</v>
      </c>
      <c r="T84" s="55" t="s">
        <v>553</v>
      </c>
      <c r="U84" s="191" t="s">
        <v>996</v>
      </c>
      <c r="V84" s="148"/>
      <c r="W84" s="148" t="s">
        <v>563</v>
      </c>
      <c r="X84" s="148" t="s">
        <v>643</v>
      </c>
      <c r="Y84" s="55" t="s">
        <v>610</v>
      </c>
      <c r="Z84" s="55" t="s">
        <v>556</v>
      </c>
      <c r="AA84" s="93"/>
      <c r="AB84" s="93"/>
      <c r="AC84" s="93"/>
      <c r="AD84" s="93"/>
      <c r="AE84" s="93"/>
      <c r="AF84" s="93"/>
      <c r="AG84" s="92" t="s">
        <v>991</v>
      </c>
      <c r="AH84" s="93" t="s">
        <v>997</v>
      </c>
    </row>
    <row r="85" spans="1:34" ht="69.599999999999994" customHeight="1" x14ac:dyDescent="0.25">
      <c r="A85" s="109" t="b">
        <v>0</v>
      </c>
      <c r="B85" s="64" t="b">
        <v>1</v>
      </c>
      <c r="C85" s="109" t="b">
        <v>0</v>
      </c>
      <c r="D85" s="71" t="s">
        <v>511</v>
      </c>
      <c r="E85" s="82" t="s">
        <v>544</v>
      </c>
      <c r="F85" s="71" t="s">
        <v>998</v>
      </c>
      <c r="G85" s="71" t="s">
        <v>578</v>
      </c>
      <c r="H85" s="71" t="s">
        <v>999</v>
      </c>
      <c r="I85" s="82" t="s">
        <v>304</v>
      </c>
      <c r="J85" s="82">
        <v>48000000</v>
      </c>
      <c r="K85" s="82" t="s">
        <v>667</v>
      </c>
      <c r="L85" s="81">
        <v>45383</v>
      </c>
      <c r="M85" s="81">
        <v>46112</v>
      </c>
      <c r="N85" s="82">
        <v>1</v>
      </c>
      <c r="O85" s="129"/>
      <c r="P85" s="91">
        <f>18079+19164+20122</f>
        <v>57365</v>
      </c>
      <c r="Q85" s="71" t="s">
        <v>1000</v>
      </c>
      <c r="R85" s="71" t="s">
        <v>1001</v>
      </c>
      <c r="S85" s="55" t="s">
        <v>582</v>
      </c>
      <c r="T85" s="55" t="s">
        <v>553</v>
      </c>
      <c r="U85" s="189" t="s">
        <v>1002</v>
      </c>
      <c r="V85" s="148"/>
      <c r="W85" s="148" t="s">
        <v>563</v>
      </c>
      <c r="X85" s="148" t="s">
        <v>643</v>
      </c>
      <c r="Y85" s="55" t="s">
        <v>610</v>
      </c>
      <c r="Z85" s="55" t="s">
        <v>556</v>
      </c>
      <c r="AA85" s="93"/>
      <c r="AB85" s="93"/>
      <c r="AC85" s="93"/>
      <c r="AD85" s="93"/>
      <c r="AE85" s="93"/>
      <c r="AF85" s="93"/>
      <c r="AG85" s="92"/>
      <c r="AH85" s="93"/>
    </row>
    <row r="86" spans="1:34" ht="69.599999999999994" customHeight="1" x14ac:dyDescent="0.25">
      <c r="A86" s="73" t="b">
        <v>1</v>
      </c>
      <c r="B86" s="109" t="b">
        <v>0</v>
      </c>
      <c r="C86" s="109" t="b">
        <v>0</v>
      </c>
      <c r="D86" s="71" t="s">
        <v>510</v>
      </c>
      <c r="E86" s="82" t="s">
        <v>544</v>
      </c>
      <c r="F86" s="71" t="s">
        <v>998</v>
      </c>
      <c r="G86" s="71" t="s">
        <v>578</v>
      </c>
      <c r="H86" s="71" t="s">
        <v>1003</v>
      </c>
      <c r="I86" s="82" t="s">
        <v>304</v>
      </c>
      <c r="J86" s="82">
        <v>48000000</v>
      </c>
      <c r="K86" s="82" t="s">
        <v>667</v>
      </c>
      <c r="L86" s="81">
        <v>45383</v>
      </c>
      <c r="M86" s="81">
        <v>46112</v>
      </c>
      <c r="N86" s="82">
        <v>1</v>
      </c>
      <c r="O86" s="129"/>
      <c r="P86" s="91">
        <f>17621+18677+19612</f>
        <v>55910</v>
      </c>
      <c r="Q86" s="71" t="s">
        <v>1000</v>
      </c>
      <c r="R86" s="71" t="s">
        <v>1001</v>
      </c>
      <c r="S86" s="55" t="s">
        <v>582</v>
      </c>
      <c r="T86" s="55" t="s">
        <v>553</v>
      </c>
      <c r="U86" s="189" t="s">
        <v>1002</v>
      </c>
      <c r="V86" s="148"/>
      <c r="W86" s="148" t="s">
        <v>563</v>
      </c>
      <c r="X86" s="148" t="s">
        <v>643</v>
      </c>
      <c r="Y86" s="55" t="s">
        <v>610</v>
      </c>
      <c r="Z86" s="55" t="s">
        <v>556</v>
      </c>
      <c r="AA86" s="93"/>
      <c r="AB86" s="93"/>
      <c r="AC86" s="93"/>
      <c r="AD86" s="93"/>
      <c r="AE86" s="93"/>
      <c r="AF86" s="93"/>
      <c r="AG86" s="92"/>
      <c r="AH86" s="93"/>
    </row>
    <row r="87" spans="1:34" ht="64.95" customHeight="1" x14ac:dyDescent="0.25">
      <c r="A87" s="109" t="b">
        <v>0</v>
      </c>
      <c r="B87" s="64" t="b">
        <v>1</v>
      </c>
      <c r="C87" s="109" t="b">
        <v>0</v>
      </c>
      <c r="D87" s="71" t="s">
        <v>511</v>
      </c>
      <c r="E87" s="82" t="s">
        <v>544</v>
      </c>
      <c r="F87" s="71" t="s">
        <v>1004</v>
      </c>
      <c r="G87" s="71" t="s">
        <v>792</v>
      </c>
      <c r="H87" s="71" t="s">
        <v>1005</v>
      </c>
      <c r="I87" s="82" t="s">
        <v>11</v>
      </c>
      <c r="J87" s="82">
        <v>73000000</v>
      </c>
      <c r="K87" s="82" t="s">
        <v>587</v>
      </c>
      <c r="L87" s="81">
        <v>45327</v>
      </c>
      <c r="M87" s="81">
        <v>45961</v>
      </c>
      <c r="N87" s="82"/>
      <c r="O87" s="129"/>
      <c r="P87" s="91">
        <v>61425</v>
      </c>
      <c r="Q87" s="71" t="s">
        <v>1006</v>
      </c>
      <c r="R87" s="71" t="s">
        <v>1007</v>
      </c>
      <c r="S87" s="55" t="s">
        <v>584</v>
      </c>
      <c r="T87" s="55" t="s">
        <v>582</v>
      </c>
      <c r="U87" s="189" t="s">
        <v>582</v>
      </c>
      <c r="V87" s="148"/>
      <c r="W87" s="148" t="s">
        <v>563</v>
      </c>
      <c r="X87" s="148" t="s">
        <v>1008</v>
      </c>
      <c r="Y87" s="55" t="s">
        <v>584</v>
      </c>
      <c r="Z87" s="55" t="s">
        <v>562</v>
      </c>
      <c r="AA87" s="93"/>
      <c r="AB87" s="93"/>
      <c r="AC87" s="93"/>
      <c r="AD87" s="93"/>
      <c r="AE87" s="93"/>
      <c r="AF87" s="93"/>
      <c r="AG87" s="92"/>
      <c r="AH87" s="93"/>
    </row>
    <row r="88" spans="1:34" ht="53.4" customHeight="1" x14ac:dyDescent="0.25">
      <c r="A88" s="73" t="b">
        <v>1</v>
      </c>
      <c r="B88" s="109" t="b">
        <v>0</v>
      </c>
      <c r="C88" s="109" t="b">
        <v>0</v>
      </c>
      <c r="D88" s="71" t="s">
        <v>510</v>
      </c>
      <c r="E88" s="82" t="s">
        <v>544</v>
      </c>
      <c r="F88" s="71" t="s">
        <v>1009</v>
      </c>
      <c r="G88" s="71" t="s">
        <v>578</v>
      </c>
      <c r="H88" s="71" t="s">
        <v>905</v>
      </c>
      <c r="I88" s="82" t="s">
        <v>130</v>
      </c>
      <c r="J88" s="82">
        <v>34000000</v>
      </c>
      <c r="K88" s="82" t="s">
        <v>587</v>
      </c>
      <c r="L88" s="81">
        <v>45352</v>
      </c>
      <c r="M88" s="81">
        <v>45350</v>
      </c>
      <c r="N88" s="82">
        <v>2</v>
      </c>
      <c r="O88" s="129"/>
      <c r="P88" s="89">
        <v>12150</v>
      </c>
      <c r="Q88" s="71" t="s">
        <v>906</v>
      </c>
      <c r="R88" s="71" t="s">
        <v>1010</v>
      </c>
      <c r="S88" s="55" t="s">
        <v>562</v>
      </c>
      <c r="T88" s="55" t="s">
        <v>582</v>
      </c>
      <c r="U88" s="189" t="s">
        <v>1011</v>
      </c>
      <c r="V88" s="148"/>
      <c r="W88" s="148" t="s">
        <v>1012</v>
      </c>
      <c r="X88" s="148" t="s">
        <v>903</v>
      </c>
      <c r="Y88" s="55"/>
      <c r="Z88" s="55" t="s">
        <v>562</v>
      </c>
      <c r="AA88" s="93"/>
      <c r="AB88" s="93"/>
      <c r="AC88" s="93"/>
      <c r="AD88" s="93"/>
      <c r="AE88" s="93"/>
      <c r="AF88" s="93"/>
      <c r="AG88" s="92"/>
      <c r="AH88" s="93"/>
    </row>
    <row r="89" spans="1:34" ht="50.4" customHeight="1" x14ac:dyDescent="0.25">
      <c r="A89" s="109" t="b">
        <v>0</v>
      </c>
      <c r="B89" s="64" t="b">
        <v>1</v>
      </c>
      <c r="C89" s="109" t="b">
        <v>0</v>
      </c>
      <c r="D89" s="71" t="s">
        <v>511</v>
      </c>
      <c r="E89" s="82" t="s">
        <v>544</v>
      </c>
      <c r="F89" s="71" t="s">
        <v>1013</v>
      </c>
      <c r="G89" s="71" t="s">
        <v>786</v>
      </c>
      <c r="H89" s="71" t="s">
        <v>1014</v>
      </c>
      <c r="I89" s="82" t="s">
        <v>208</v>
      </c>
      <c r="J89" s="82">
        <v>9000000</v>
      </c>
      <c r="K89" s="82" t="s">
        <v>587</v>
      </c>
      <c r="L89" s="81">
        <v>45448</v>
      </c>
      <c r="M89" s="81">
        <v>46542</v>
      </c>
      <c r="N89" s="82"/>
      <c r="O89" s="129"/>
      <c r="P89" s="91">
        <v>85911</v>
      </c>
      <c r="Q89" s="71" t="s">
        <v>1015</v>
      </c>
      <c r="R89" s="71" t="s">
        <v>1016</v>
      </c>
      <c r="S89" s="55" t="s">
        <v>582</v>
      </c>
      <c r="T89" s="55" t="s">
        <v>582</v>
      </c>
      <c r="U89" s="189" t="s">
        <v>1017</v>
      </c>
      <c r="V89" s="148"/>
      <c r="W89" s="148" t="s">
        <v>560</v>
      </c>
      <c r="X89" s="148" t="s">
        <v>1018</v>
      </c>
      <c r="Y89" s="55" t="s">
        <v>610</v>
      </c>
      <c r="Z89" s="55" t="s">
        <v>562</v>
      </c>
      <c r="AA89" s="82"/>
      <c r="AB89" s="82"/>
      <c r="AC89" s="82"/>
      <c r="AD89" s="82"/>
      <c r="AE89" s="82"/>
      <c r="AF89" s="82"/>
      <c r="AG89" s="71"/>
      <c r="AH89" s="82"/>
    </row>
    <row r="90" spans="1:34" s="2" customFormat="1" ht="51" customHeight="1" x14ac:dyDescent="0.25">
      <c r="A90" s="119" t="b">
        <v>0</v>
      </c>
      <c r="B90" s="113" t="b">
        <v>1</v>
      </c>
      <c r="C90" s="119" t="b">
        <v>0</v>
      </c>
      <c r="D90" s="96" t="s">
        <v>511</v>
      </c>
      <c r="E90" s="95" t="s">
        <v>778</v>
      </c>
      <c r="F90" s="96" t="s">
        <v>1019</v>
      </c>
      <c r="G90" s="96" t="s">
        <v>1020</v>
      </c>
      <c r="H90" s="96" t="s">
        <v>1021</v>
      </c>
      <c r="I90" s="95" t="s">
        <v>595</v>
      </c>
      <c r="J90" s="95">
        <v>73000000</v>
      </c>
      <c r="K90" s="95" t="s">
        <v>838</v>
      </c>
      <c r="L90" s="105">
        <v>45783</v>
      </c>
      <c r="M90" s="105">
        <v>46112</v>
      </c>
      <c r="N90" s="106"/>
      <c r="O90" s="131" t="s">
        <v>550</v>
      </c>
      <c r="P90" s="107">
        <v>40000</v>
      </c>
      <c r="Q90" s="96" t="s">
        <v>1022</v>
      </c>
      <c r="R90" s="96" t="s">
        <v>1023</v>
      </c>
      <c r="S90" s="146" t="s">
        <v>584</v>
      </c>
      <c r="T90" s="146" t="s">
        <v>553</v>
      </c>
      <c r="U90" s="186" t="s">
        <v>1024</v>
      </c>
      <c r="V90" s="149"/>
      <c r="W90" s="149" t="s">
        <v>599</v>
      </c>
      <c r="X90" s="149" t="s">
        <v>963</v>
      </c>
      <c r="Y90" s="146" t="s">
        <v>610</v>
      </c>
      <c r="Z90" s="146" t="s">
        <v>562</v>
      </c>
      <c r="AA90" s="95"/>
      <c r="AB90" s="95"/>
      <c r="AC90" s="95"/>
      <c r="AD90" s="95"/>
      <c r="AE90" s="95"/>
      <c r="AF90" s="95"/>
      <c r="AG90" s="96"/>
      <c r="AH90" s="95"/>
    </row>
    <row r="91" spans="1:34" s="2" customFormat="1" ht="51" customHeight="1" x14ac:dyDescent="0.25">
      <c r="A91" s="119" t="b">
        <v>0</v>
      </c>
      <c r="B91" s="113" t="b">
        <v>0</v>
      </c>
      <c r="C91" s="119" t="b">
        <v>0</v>
      </c>
      <c r="D91" s="96" t="s">
        <v>511</v>
      </c>
      <c r="E91" s="95" t="s">
        <v>778</v>
      </c>
      <c r="F91" s="96" t="s">
        <v>515</v>
      </c>
      <c r="G91" s="96" t="s">
        <v>1025</v>
      </c>
      <c r="H91" s="96" t="s">
        <v>1026</v>
      </c>
      <c r="I91" s="95" t="s">
        <v>595</v>
      </c>
      <c r="J91" s="95">
        <v>73000000</v>
      </c>
      <c r="K91" s="95" t="s">
        <v>838</v>
      </c>
      <c r="L91" s="105">
        <v>45785</v>
      </c>
      <c r="M91" s="105">
        <v>46112</v>
      </c>
      <c r="N91" s="106"/>
      <c r="O91" s="131" t="s">
        <v>550</v>
      </c>
      <c r="P91" s="107">
        <v>82000</v>
      </c>
      <c r="Q91" s="96" t="s">
        <v>1027</v>
      </c>
      <c r="R91" s="96" t="s">
        <v>1028</v>
      </c>
      <c r="S91" s="146" t="s">
        <v>553</v>
      </c>
      <c r="T91" s="146" t="s">
        <v>558</v>
      </c>
      <c r="U91" s="186" t="s">
        <v>1029</v>
      </c>
      <c r="V91" s="149"/>
      <c r="W91" s="149" t="s">
        <v>599</v>
      </c>
      <c r="X91" s="149" t="s">
        <v>963</v>
      </c>
      <c r="Y91" s="146" t="s">
        <v>610</v>
      </c>
      <c r="Z91" s="146" t="s">
        <v>562</v>
      </c>
      <c r="AA91" s="95"/>
      <c r="AB91" s="95"/>
      <c r="AC91" s="95"/>
      <c r="AD91" s="95"/>
      <c r="AE91" s="95"/>
      <c r="AF91" s="95"/>
      <c r="AG91" s="96"/>
      <c r="AH91" s="95"/>
    </row>
    <row r="92" spans="1:34" s="53" customFormat="1" ht="63.75" customHeight="1" x14ac:dyDescent="0.25">
      <c r="A92" s="113" t="b">
        <v>1</v>
      </c>
      <c r="B92" s="113" t="b">
        <v>0</v>
      </c>
      <c r="C92" s="113" t="b">
        <v>0</v>
      </c>
      <c r="D92" s="96" t="s">
        <v>510</v>
      </c>
      <c r="E92" s="95" t="s">
        <v>778</v>
      </c>
      <c r="F92" s="96" t="s">
        <v>1030</v>
      </c>
      <c r="G92" s="96" t="s">
        <v>786</v>
      </c>
      <c r="H92" s="96" t="s">
        <v>1031</v>
      </c>
      <c r="I92" s="95" t="s">
        <v>595</v>
      </c>
      <c r="J92" s="95">
        <v>73000000</v>
      </c>
      <c r="K92" s="95" t="s">
        <v>838</v>
      </c>
      <c r="L92" s="105">
        <v>45748</v>
      </c>
      <c r="M92" s="105">
        <v>46112</v>
      </c>
      <c r="N92" s="106"/>
      <c r="O92" s="131" t="s">
        <v>550</v>
      </c>
      <c r="P92" s="107">
        <v>35000</v>
      </c>
      <c r="Q92" s="96" t="s">
        <v>1032</v>
      </c>
      <c r="R92" s="96" t="s">
        <v>1033</v>
      </c>
      <c r="S92" s="146" t="s">
        <v>562</v>
      </c>
      <c r="T92" s="146" t="s">
        <v>553</v>
      </c>
      <c r="U92" s="186" t="s">
        <v>584</v>
      </c>
      <c r="V92" s="149"/>
      <c r="W92" s="149" t="s">
        <v>599</v>
      </c>
      <c r="X92" s="149" t="s">
        <v>1034</v>
      </c>
      <c r="Y92" s="146" t="s">
        <v>610</v>
      </c>
      <c r="Z92" s="146" t="s">
        <v>562</v>
      </c>
      <c r="AA92" s="95"/>
      <c r="AB92" s="95"/>
      <c r="AC92" s="95"/>
      <c r="AD92" s="95"/>
      <c r="AE92" s="95"/>
      <c r="AF92" s="95"/>
      <c r="AG92" s="96"/>
      <c r="AH92" s="95"/>
    </row>
    <row r="93" spans="1:34" s="53" customFormat="1" ht="75" customHeight="1" x14ac:dyDescent="0.25">
      <c r="A93" s="119" t="b">
        <v>0</v>
      </c>
      <c r="B93" s="113" t="b">
        <v>1</v>
      </c>
      <c r="C93" s="119" t="b">
        <v>0</v>
      </c>
      <c r="D93" s="96" t="s">
        <v>511</v>
      </c>
      <c r="E93" s="95" t="s">
        <v>778</v>
      </c>
      <c r="F93" s="96" t="s">
        <v>1035</v>
      </c>
      <c r="G93" s="96" t="s">
        <v>1036</v>
      </c>
      <c r="H93" s="96" t="s">
        <v>1037</v>
      </c>
      <c r="I93" s="95" t="s">
        <v>208</v>
      </c>
      <c r="J93" s="95">
        <v>73000000</v>
      </c>
      <c r="K93" s="95" t="s">
        <v>587</v>
      </c>
      <c r="L93" s="105">
        <v>45748</v>
      </c>
      <c r="M93" s="105">
        <v>46112</v>
      </c>
      <c r="N93" s="106"/>
      <c r="O93" s="131" t="s">
        <v>550</v>
      </c>
      <c r="P93" s="107">
        <v>82000</v>
      </c>
      <c r="Q93" s="96" t="s">
        <v>1027</v>
      </c>
      <c r="R93" s="96" t="s">
        <v>1028</v>
      </c>
      <c r="S93" s="146" t="s">
        <v>553</v>
      </c>
      <c r="T93" s="146" t="s">
        <v>553</v>
      </c>
      <c r="U93" s="186" t="s">
        <v>1029</v>
      </c>
      <c r="V93" s="149"/>
      <c r="W93" s="149" t="s">
        <v>599</v>
      </c>
      <c r="X93" s="149" t="s">
        <v>1034</v>
      </c>
      <c r="Y93" s="146" t="s">
        <v>610</v>
      </c>
      <c r="Z93" s="146" t="s">
        <v>562</v>
      </c>
      <c r="AA93" s="95"/>
      <c r="AB93" s="95"/>
      <c r="AC93" s="95"/>
      <c r="AD93" s="95"/>
      <c r="AE93" s="95"/>
      <c r="AF93" s="95"/>
      <c r="AG93" s="96"/>
      <c r="AH93" s="95"/>
    </row>
    <row r="94" spans="1:34" ht="55.5" customHeight="1" x14ac:dyDescent="0.25">
      <c r="A94" s="73" t="b">
        <v>1</v>
      </c>
      <c r="B94" s="64" t="b">
        <v>1</v>
      </c>
      <c r="C94" s="73" t="b">
        <v>1</v>
      </c>
      <c r="D94" s="71" t="s">
        <v>512</v>
      </c>
      <c r="E94" s="82" t="s">
        <v>778</v>
      </c>
      <c r="F94" s="71" t="s">
        <v>1039</v>
      </c>
      <c r="G94" s="71" t="s">
        <v>786</v>
      </c>
      <c r="H94" s="71" t="s">
        <v>1040</v>
      </c>
      <c r="I94" s="82" t="s">
        <v>304</v>
      </c>
      <c r="J94" s="82">
        <v>48000000</v>
      </c>
      <c r="K94" s="82" t="s">
        <v>667</v>
      </c>
      <c r="L94" s="81">
        <v>45383</v>
      </c>
      <c r="M94" s="81">
        <v>46112</v>
      </c>
      <c r="N94" s="116"/>
      <c r="O94" s="129"/>
      <c r="P94" s="141">
        <v>39700</v>
      </c>
      <c r="Q94" s="71" t="s">
        <v>1041</v>
      </c>
      <c r="R94" s="71" t="s">
        <v>1042</v>
      </c>
      <c r="S94" s="55" t="s">
        <v>582</v>
      </c>
      <c r="T94" s="55" t="s">
        <v>558</v>
      </c>
      <c r="U94" s="189" t="s">
        <v>1043</v>
      </c>
      <c r="V94" s="148"/>
      <c r="W94" s="148" t="s">
        <v>563</v>
      </c>
      <c r="X94" s="148" t="s">
        <v>564</v>
      </c>
      <c r="Y94" s="55" t="s">
        <v>610</v>
      </c>
      <c r="Z94" s="55" t="s">
        <v>562</v>
      </c>
      <c r="AA94" s="82"/>
      <c r="AB94" s="82"/>
      <c r="AC94" s="82"/>
      <c r="AD94" s="82"/>
      <c r="AE94" s="82"/>
      <c r="AF94" s="82"/>
      <c r="AG94" s="71"/>
      <c r="AH94" s="82"/>
    </row>
    <row r="95" spans="1:34" ht="66.75" customHeight="1" x14ac:dyDescent="0.25">
      <c r="A95" s="73" t="b">
        <v>1</v>
      </c>
      <c r="B95" s="64" t="b">
        <v>1</v>
      </c>
      <c r="C95" s="73" t="b">
        <v>1</v>
      </c>
      <c r="D95" s="71" t="s">
        <v>512</v>
      </c>
      <c r="E95" s="82" t="s">
        <v>544</v>
      </c>
      <c r="F95" s="71" t="s">
        <v>1044</v>
      </c>
      <c r="G95" s="71" t="s">
        <v>578</v>
      </c>
      <c r="H95" s="71" t="s">
        <v>1045</v>
      </c>
      <c r="I95" s="82" t="s">
        <v>304</v>
      </c>
      <c r="J95" s="82">
        <v>48000000</v>
      </c>
      <c r="K95" s="82" t="s">
        <v>667</v>
      </c>
      <c r="L95" s="81">
        <v>45444</v>
      </c>
      <c r="M95" s="81">
        <v>46538</v>
      </c>
      <c r="N95" s="116">
        <v>46904</v>
      </c>
      <c r="O95" s="129"/>
      <c r="P95" s="141">
        <f>76000+38000</f>
        <v>114000</v>
      </c>
      <c r="Q95" s="71" t="s">
        <v>1046</v>
      </c>
      <c r="R95" s="71" t="s">
        <v>1047</v>
      </c>
      <c r="S95" s="55" t="s">
        <v>553</v>
      </c>
      <c r="T95" s="55" t="s">
        <v>582</v>
      </c>
      <c r="U95" s="189">
        <v>4419315</v>
      </c>
      <c r="V95" s="148"/>
      <c r="W95" s="148" t="s">
        <v>563</v>
      </c>
      <c r="X95" s="148" t="s">
        <v>643</v>
      </c>
      <c r="Y95" s="55" t="s">
        <v>610</v>
      </c>
      <c r="Z95" s="55" t="s">
        <v>562</v>
      </c>
      <c r="AA95" s="93"/>
      <c r="AB95" s="93"/>
      <c r="AC95" s="93"/>
      <c r="AD95" s="93"/>
      <c r="AE95" s="93"/>
      <c r="AF95" s="93"/>
      <c r="AG95" s="92"/>
      <c r="AH95" s="93"/>
    </row>
    <row r="96" spans="1:34" ht="66" x14ac:dyDescent="0.25">
      <c r="A96" s="73" t="b">
        <v>1</v>
      </c>
      <c r="B96" s="64" t="b">
        <v>1</v>
      </c>
      <c r="C96" s="73" t="b">
        <v>1</v>
      </c>
      <c r="D96" s="71" t="s">
        <v>512</v>
      </c>
      <c r="E96" s="82" t="s">
        <v>544</v>
      </c>
      <c r="F96" s="71" t="s">
        <v>1049</v>
      </c>
      <c r="G96" s="71" t="s">
        <v>1050</v>
      </c>
      <c r="H96" s="71" t="s">
        <v>1051</v>
      </c>
      <c r="I96" s="82" t="s">
        <v>208</v>
      </c>
      <c r="J96" s="82">
        <v>73000000</v>
      </c>
      <c r="K96" s="82" t="s">
        <v>794</v>
      </c>
      <c r="L96" s="81">
        <v>45444</v>
      </c>
      <c r="M96" s="81">
        <v>46173</v>
      </c>
      <c r="N96" s="82"/>
      <c r="O96" s="129"/>
      <c r="P96" s="91">
        <v>101568</v>
      </c>
      <c r="Q96" s="71" t="s">
        <v>1052</v>
      </c>
      <c r="R96" s="71" t="s">
        <v>1901</v>
      </c>
      <c r="S96" s="55" t="s">
        <v>582</v>
      </c>
      <c r="T96" s="55" t="s">
        <v>582</v>
      </c>
      <c r="U96" s="186">
        <v>5043765</v>
      </c>
      <c r="V96" s="148"/>
      <c r="W96" s="148" t="s">
        <v>699</v>
      </c>
      <c r="X96" s="148" t="s">
        <v>853</v>
      </c>
      <c r="Y96" s="151"/>
      <c r="Z96" s="55" t="s">
        <v>562</v>
      </c>
      <c r="AA96" s="82"/>
      <c r="AB96" s="82"/>
      <c r="AC96" s="82"/>
      <c r="AD96" s="82"/>
      <c r="AE96" s="82"/>
      <c r="AF96" s="82"/>
      <c r="AG96" s="71"/>
      <c r="AH96" s="82"/>
    </row>
    <row r="97" spans="1:34" ht="72.75" customHeight="1" x14ac:dyDescent="0.25">
      <c r="A97" s="73" t="b">
        <v>1</v>
      </c>
      <c r="B97" s="109" t="b">
        <v>0</v>
      </c>
      <c r="C97" s="109" t="b">
        <v>0</v>
      </c>
      <c r="D97" s="71" t="s">
        <v>510</v>
      </c>
      <c r="E97" s="82" t="s">
        <v>544</v>
      </c>
      <c r="F97" s="71" t="s">
        <v>1053</v>
      </c>
      <c r="G97" s="71" t="s">
        <v>724</v>
      </c>
      <c r="H97" s="71" t="s">
        <v>1054</v>
      </c>
      <c r="I97" s="82" t="s">
        <v>208</v>
      </c>
      <c r="J97" s="82">
        <v>73000000</v>
      </c>
      <c r="K97" s="82" t="s">
        <v>794</v>
      </c>
      <c r="L97" s="81">
        <v>45463</v>
      </c>
      <c r="M97" s="81">
        <v>46193</v>
      </c>
      <c r="N97" s="82"/>
      <c r="O97" s="129"/>
      <c r="P97" s="91">
        <v>11269.8</v>
      </c>
      <c r="Q97" s="71" t="s">
        <v>1055</v>
      </c>
      <c r="R97" s="71" t="s">
        <v>1056</v>
      </c>
      <c r="S97" s="55" t="s">
        <v>584</v>
      </c>
      <c r="T97" s="55" t="s">
        <v>582</v>
      </c>
      <c r="U97" s="189">
        <v>5048077</v>
      </c>
      <c r="V97" s="148"/>
      <c r="W97" s="148" t="s">
        <v>560</v>
      </c>
      <c r="X97" s="148" t="s">
        <v>1057</v>
      </c>
      <c r="Y97" s="55"/>
      <c r="Z97" s="55" t="s">
        <v>562</v>
      </c>
      <c r="AA97" s="82"/>
      <c r="AB97" s="82"/>
      <c r="AC97" s="82"/>
      <c r="AD97" s="82"/>
      <c r="AE97" s="82"/>
      <c r="AF97" s="82"/>
      <c r="AG97" s="71"/>
      <c r="AH97" s="82"/>
    </row>
    <row r="98" spans="1:34" ht="79.5" customHeight="1" x14ac:dyDescent="0.25">
      <c r="A98" s="80" t="b">
        <v>1</v>
      </c>
      <c r="B98" s="80" t="b">
        <v>1</v>
      </c>
      <c r="C98" s="80" t="b">
        <v>1</v>
      </c>
      <c r="D98" s="71" t="s">
        <v>512</v>
      </c>
      <c r="E98" s="82" t="s">
        <v>778</v>
      </c>
      <c r="F98" s="71" t="s">
        <v>1058</v>
      </c>
      <c r="G98" s="71" t="s">
        <v>724</v>
      </c>
      <c r="H98" s="71" t="s">
        <v>1059</v>
      </c>
      <c r="I98" s="82" t="s">
        <v>208</v>
      </c>
      <c r="J98" s="82">
        <v>48000000</v>
      </c>
      <c r="K98" s="82" t="s">
        <v>794</v>
      </c>
      <c r="L98" s="81">
        <v>45824</v>
      </c>
      <c r="M98" s="81">
        <v>46188</v>
      </c>
      <c r="N98" s="71"/>
      <c r="O98" s="129" t="s">
        <v>1060</v>
      </c>
      <c r="P98" s="91">
        <v>2422.6</v>
      </c>
      <c r="Q98" s="71" t="s">
        <v>1061</v>
      </c>
      <c r="R98" s="71" t="s">
        <v>1062</v>
      </c>
      <c r="S98" s="55" t="s">
        <v>584</v>
      </c>
      <c r="T98" s="55" t="s">
        <v>582</v>
      </c>
      <c r="U98" s="189">
        <v>7040982</v>
      </c>
      <c r="V98" s="148"/>
      <c r="W98" s="148" t="s">
        <v>563</v>
      </c>
      <c r="X98" s="148" t="s">
        <v>643</v>
      </c>
      <c r="Y98" s="55" t="s">
        <v>584</v>
      </c>
      <c r="Z98" s="55" t="s">
        <v>562</v>
      </c>
      <c r="AA98" s="93"/>
      <c r="AB98" s="93"/>
      <c r="AC98" s="93"/>
      <c r="AD98" s="93"/>
      <c r="AE98" s="93"/>
      <c r="AF98" s="93"/>
      <c r="AG98" s="92"/>
      <c r="AH98" s="93"/>
    </row>
    <row r="99" spans="1:34" ht="67.5" customHeight="1" x14ac:dyDescent="0.25">
      <c r="A99" s="109" t="b">
        <v>1</v>
      </c>
      <c r="B99" s="64" t="b">
        <v>1</v>
      </c>
      <c r="C99" s="73" t="b">
        <v>1</v>
      </c>
      <c r="D99" s="71" t="s">
        <v>512</v>
      </c>
      <c r="E99" s="82" t="s">
        <v>544</v>
      </c>
      <c r="F99" s="71" t="s">
        <v>1063</v>
      </c>
      <c r="G99" s="71" t="s">
        <v>792</v>
      </c>
      <c r="H99" s="71" t="s">
        <v>1064</v>
      </c>
      <c r="I99" s="82" t="s">
        <v>208</v>
      </c>
      <c r="J99" s="82">
        <v>73000000</v>
      </c>
      <c r="K99" s="82" t="s">
        <v>838</v>
      </c>
      <c r="L99" s="81">
        <v>45551</v>
      </c>
      <c r="M99" s="81">
        <v>45915</v>
      </c>
      <c r="N99" s="82"/>
      <c r="O99" s="129"/>
      <c r="P99" s="91" t="s">
        <v>1065</v>
      </c>
      <c r="Q99" s="71" t="s">
        <v>1066</v>
      </c>
      <c r="R99" s="71" t="s">
        <v>1067</v>
      </c>
      <c r="S99" s="55" t="s">
        <v>582</v>
      </c>
      <c r="T99" s="55" t="s">
        <v>582</v>
      </c>
      <c r="U99" s="189">
        <v>2723797</v>
      </c>
      <c r="V99" s="148"/>
      <c r="W99" s="148" t="s">
        <v>563</v>
      </c>
      <c r="X99" s="148" t="s">
        <v>1008</v>
      </c>
      <c r="Y99" s="55" t="s">
        <v>584</v>
      </c>
      <c r="Z99" s="55" t="s">
        <v>562</v>
      </c>
      <c r="AA99" s="82"/>
      <c r="AB99" s="82"/>
      <c r="AC99" s="82"/>
      <c r="AD99" s="82"/>
      <c r="AE99" s="82"/>
      <c r="AF99" s="82"/>
      <c r="AG99" s="71"/>
      <c r="AH99" s="82"/>
    </row>
    <row r="100" spans="1:34" ht="65.25" customHeight="1" x14ac:dyDescent="0.25">
      <c r="A100" s="109" t="b">
        <v>0</v>
      </c>
      <c r="B100" s="64" t="b">
        <v>1</v>
      </c>
      <c r="C100" s="109" t="b">
        <v>0</v>
      </c>
      <c r="D100" s="71" t="s">
        <v>511</v>
      </c>
      <c r="E100" s="82" t="s">
        <v>544</v>
      </c>
      <c r="F100" s="71" t="s">
        <v>1068</v>
      </c>
      <c r="G100" s="71" t="s">
        <v>792</v>
      </c>
      <c r="H100" s="71" t="s">
        <v>1069</v>
      </c>
      <c r="I100" s="82" t="s">
        <v>595</v>
      </c>
      <c r="J100" s="82">
        <v>71000000</v>
      </c>
      <c r="K100" s="82" t="s">
        <v>838</v>
      </c>
      <c r="L100" s="81">
        <v>45547</v>
      </c>
      <c r="M100" s="81">
        <v>45930</v>
      </c>
      <c r="N100" s="82"/>
      <c r="O100" s="129"/>
      <c r="P100" s="89">
        <v>17022961</v>
      </c>
      <c r="Q100" s="71" t="s">
        <v>1066</v>
      </c>
      <c r="R100" s="71" t="s">
        <v>1067</v>
      </c>
      <c r="S100" s="55" t="s">
        <v>582</v>
      </c>
      <c r="T100" s="55" t="s">
        <v>582</v>
      </c>
      <c r="U100" s="189">
        <v>2723797</v>
      </c>
      <c r="V100" s="148"/>
      <c r="W100" s="148" t="s">
        <v>699</v>
      </c>
      <c r="X100" s="148" t="s">
        <v>853</v>
      </c>
      <c r="Y100" s="55" t="s">
        <v>610</v>
      </c>
      <c r="Z100" s="55" t="s">
        <v>556</v>
      </c>
      <c r="AA100" s="82"/>
      <c r="AB100" s="82"/>
      <c r="AC100" s="82"/>
      <c r="AD100" s="82"/>
      <c r="AE100" s="82"/>
      <c r="AF100" s="82"/>
      <c r="AG100" s="71"/>
      <c r="AH100" s="82"/>
    </row>
    <row r="101" spans="1:34" ht="51" customHeight="1" x14ac:dyDescent="0.25">
      <c r="A101" s="109" t="b">
        <v>0</v>
      </c>
      <c r="B101" s="80" t="b">
        <v>1</v>
      </c>
      <c r="C101" s="109" t="b">
        <v>0</v>
      </c>
      <c r="D101" s="71" t="s">
        <v>511</v>
      </c>
      <c r="E101" s="82" t="s">
        <v>544</v>
      </c>
      <c r="F101" s="71" t="s">
        <v>1070</v>
      </c>
      <c r="G101" s="71" t="s">
        <v>1071</v>
      </c>
      <c r="H101" s="71" t="s">
        <v>1072</v>
      </c>
      <c r="I101" s="82" t="s">
        <v>1073</v>
      </c>
      <c r="J101" s="82">
        <v>98000000</v>
      </c>
      <c r="K101" s="82" t="s">
        <v>587</v>
      </c>
      <c r="L101" s="81">
        <v>45748</v>
      </c>
      <c r="M101" s="81">
        <v>46112</v>
      </c>
      <c r="N101" s="82">
        <v>0</v>
      </c>
      <c r="O101" s="129"/>
      <c r="P101" s="91">
        <v>100000</v>
      </c>
      <c r="Q101" s="71" t="s">
        <v>1074</v>
      </c>
      <c r="R101" s="71" t="s">
        <v>1075</v>
      </c>
      <c r="S101" s="55" t="s">
        <v>582</v>
      </c>
      <c r="T101" s="55" t="s">
        <v>553</v>
      </c>
      <c r="U101" s="189" t="s">
        <v>582</v>
      </c>
      <c r="V101" s="148"/>
      <c r="W101" s="148" t="s">
        <v>599</v>
      </c>
      <c r="X101" s="148" t="s">
        <v>1076</v>
      </c>
      <c r="Y101" s="55" t="s">
        <v>584</v>
      </c>
      <c r="Z101" s="55" t="s">
        <v>562</v>
      </c>
      <c r="AA101" s="82"/>
      <c r="AB101" s="82"/>
      <c r="AC101" s="82"/>
      <c r="AD101" s="82"/>
      <c r="AE101" s="82"/>
      <c r="AF101" s="82"/>
      <c r="AG101" s="71"/>
      <c r="AH101" s="82"/>
    </row>
    <row r="102" spans="1:34" s="53" customFormat="1" ht="66.75" customHeight="1" x14ac:dyDescent="0.25">
      <c r="A102" s="119" t="b">
        <v>1</v>
      </c>
      <c r="B102" s="113" t="b">
        <v>1</v>
      </c>
      <c r="C102" s="113" t="b">
        <v>1</v>
      </c>
      <c r="D102" s="96" t="s">
        <v>512</v>
      </c>
      <c r="E102" s="95" t="s">
        <v>544</v>
      </c>
      <c r="F102" s="96" t="s">
        <v>1077</v>
      </c>
      <c r="G102" s="96" t="s">
        <v>1050</v>
      </c>
      <c r="H102" s="96" t="s">
        <v>1078</v>
      </c>
      <c r="I102" s="95" t="s">
        <v>208</v>
      </c>
      <c r="J102" s="95">
        <v>72000000</v>
      </c>
      <c r="K102" s="95" t="s">
        <v>587</v>
      </c>
      <c r="L102" s="105">
        <v>45595</v>
      </c>
      <c r="M102" s="105">
        <v>46022</v>
      </c>
      <c r="N102" s="95"/>
      <c r="O102" s="131"/>
      <c r="P102" s="120">
        <v>36400</v>
      </c>
      <c r="Q102" s="96" t="s">
        <v>1079</v>
      </c>
      <c r="R102" s="96" t="s">
        <v>1080</v>
      </c>
      <c r="S102" s="146" t="s">
        <v>584</v>
      </c>
      <c r="T102" s="146" t="s">
        <v>582</v>
      </c>
      <c r="U102" s="186" t="s">
        <v>1081</v>
      </c>
      <c r="V102" s="149"/>
      <c r="W102" s="149" t="s">
        <v>755</v>
      </c>
      <c r="X102" s="149" t="s">
        <v>1082</v>
      </c>
      <c r="Y102" s="146" t="s">
        <v>610</v>
      </c>
      <c r="Z102" s="146" t="s">
        <v>562</v>
      </c>
      <c r="AA102" s="95"/>
      <c r="AB102" s="95"/>
      <c r="AC102" s="95"/>
      <c r="AD102" s="95"/>
      <c r="AE102" s="95"/>
      <c r="AF102" s="95"/>
      <c r="AG102" s="96"/>
      <c r="AH102" s="95"/>
    </row>
    <row r="103" spans="1:34" ht="79.2" x14ac:dyDescent="0.25">
      <c r="A103" s="109" t="b">
        <v>1</v>
      </c>
      <c r="B103" s="64" t="b">
        <v>1</v>
      </c>
      <c r="C103" s="73" t="b">
        <v>1</v>
      </c>
      <c r="D103" s="71" t="s">
        <v>512</v>
      </c>
      <c r="E103" s="82" t="s">
        <v>544</v>
      </c>
      <c r="F103" s="71" t="s">
        <v>1083</v>
      </c>
      <c r="G103" s="71" t="s">
        <v>1084</v>
      </c>
      <c r="H103" s="71" t="s">
        <v>1085</v>
      </c>
      <c r="I103" s="82" t="s">
        <v>208</v>
      </c>
      <c r="J103" s="82">
        <v>66000000</v>
      </c>
      <c r="K103" s="82" t="s">
        <v>794</v>
      </c>
      <c r="L103" s="81">
        <v>45474</v>
      </c>
      <c r="M103" s="81">
        <v>46569</v>
      </c>
      <c r="N103" s="82" t="s">
        <v>1086</v>
      </c>
      <c r="O103" s="129"/>
      <c r="P103" s="91">
        <v>732534</v>
      </c>
      <c r="Q103" s="71" t="s">
        <v>1087</v>
      </c>
      <c r="R103" s="71" t="s">
        <v>821</v>
      </c>
      <c r="S103" s="55" t="s">
        <v>582</v>
      </c>
      <c r="T103" s="55" t="s">
        <v>582</v>
      </c>
      <c r="U103" s="184" t="s">
        <v>821</v>
      </c>
      <c r="V103" s="148"/>
      <c r="W103" s="148" t="s">
        <v>554</v>
      </c>
      <c r="X103" s="148" t="s">
        <v>1088</v>
      </c>
      <c r="Y103" s="55" t="s">
        <v>584</v>
      </c>
      <c r="Z103" s="55" t="s">
        <v>562</v>
      </c>
      <c r="AA103" s="82"/>
      <c r="AB103" s="82"/>
      <c r="AC103" s="82"/>
      <c r="AD103" s="82"/>
      <c r="AE103" s="82"/>
      <c r="AF103" s="82"/>
      <c r="AG103" s="71"/>
      <c r="AH103" s="82"/>
    </row>
    <row r="104" spans="1:34" ht="66" x14ac:dyDescent="0.25">
      <c r="A104" s="109" t="b">
        <v>1</v>
      </c>
      <c r="B104" s="64" t="b">
        <v>1</v>
      </c>
      <c r="C104" s="73" t="b">
        <v>1</v>
      </c>
      <c r="D104" s="71" t="s">
        <v>512</v>
      </c>
      <c r="E104" s="82" t="s">
        <v>544</v>
      </c>
      <c r="F104" s="71" t="s">
        <v>1089</v>
      </c>
      <c r="G104" s="71" t="s">
        <v>1090</v>
      </c>
      <c r="H104" s="71" t="s">
        <v>1091</v>
      </c>
      <c r="I104" s="82" t="s">
        <v>208</v>
      </c>
      <c r="J104" s="82">
        <v>98000000</v>
      </c>
      <c r="K104" s="82" t="s">
        <v>794</v>
      </c>
      <c r="L104" s="81">
        <v>45545</v>
      </c>
      <c r="M104" s="81">
        <v>46639</v>
      </c>
      <c r="N104" s="82"/>
      <c r="O104" s="129"/>
      <c r="P104" s="117" t="s">
        <v>1092</v>
      </c>
      <c r="Q104" s="71" t="s">
        <v>1093</v>
      </c>
      <c r="R104" s="71" t="s">
        <v>821</v>
      </c>
      <c r="S104" s="55" t="s">
        <v>584</v>
      </c>
      <c r="T104" s="55" t="s">
        <v>582</v>
      </c>
      <c r="U104" s="184" t="s">
        <v>821</v>
      </c>
      <c r="V104" s="148"/>
      <c r="W104" s="148" t="s">
        <v>1048</v>
      </c>
      <c r="X104" s="148" t="s">
        <v>1094</v>
      </c>
      <c r="Y104" s="55" t="s">
        <v>752</v>
      </c>
      <c r="Z104" s="55" t="s">
        <v>562</v>
      </c>
      <c r="AA104" s="82"/>
      <c r="AB104" s="82"/>
      <c r="AC104" s="82"/>
      <c r="AD104" s="82"/>
      <c r="AE104" s="82"/>
      <c r="AF104" s="82"/>
      <c r="AG104" s="71"/>
      <c r="AH104" s="82"/>
    </row>
    <row r="105" spans="1:34" ht="53.4" customHeight="1" x14ac:dyDescent="0.25">
      <c r="A105" s="109" t="b">
        <v>1</v>
      </c>
      <c r="B105" s="64" t="b">
        <v>1</v>
      </c>
      <c r="C105" s="73" t="b">
        <v>1</v>
      </c>
      <c r="D105" s="71" t="s">
        <v>512</v>
      </c>
      <c r="E105" s="82" t="s">
        <v>544</v>
      </c>
      <c r="F105" s="71" t="s">
        <v>1095</v>
      </c>
      <c r="G105" s="71" t="s">
        <v>578</v>
      </c>
      <c r="H105" s="82" t="s">
        <v>1096</v>
      </c>
      <c r="I105" s="82" t="s">
        <v>595</v>
      </c>
      <c r="J105" s="82">
        <v>72000000</v>
      </c>
      <c r="K105" s="82" t="s">
        <v>838</v>
      </c>
      <c r="L105" s="81">
        <v>45493</v>
      </c>
      <c r="M105" s="81">
        <v>47318</v>
      </c>
      <c r="N105" s="82"/>
      <c r="O105" s="129"/>
      <c r="P105" s="91">
        <v>24561</v>
      </c>
      <c r="Q105" s="71" t="s">
        <v>1097</v>
      </c>
      <c r="R105" s="71" t="s">
        <v>1098</v>
      </c>
      <c r="S105" s="55" t="s">
        <v>582</v>
      </c>
      <c r="T105" s="55" t="s">
        <v>582</v>
      </c>
      <c r="U105" s="184" t="s">
        <v>1099</v>
      </c>
      <c r="V105" s="148"/>
      <c r="W105" s="148" t="s">
        <v>563</v>
      </c>
      <c r="X105" s="148" t="s">
        <v>643</v>
      </c>
      <c r="Y105" s="55">
        <v>200046328</v>
      </c>
      <c r="Z105" s="55" t="s">
        <v>562</v>
      </c>
      <c r="AA105" s="82"/>
      <c r="AB105" s="82"/>
      <c r="AC105" s="82"/>
      <c r="AD105" s="82"/>
      <c r="AE105" s="82"/>
      <c r="AF105" s="82"/>
      <c r="AG105" s="71"/>
      <c r="AH105" s="82"/>
    </row>
    <row r="106" spans="1:34" ht="81" customHeight="1" x14ac:dyDescent="0.25">
      <c r="A106" s="109" t="b">
        <v>1</v>
      </c>
      <c r="B106" s="64" t="b">
        <v>1</v>
      </c>
      <c r="C106" s="73" t="b">
        <v>1</v>
      </c>
      <c r="D106" s="71" t="s">
        <v>512</v>
      </c>
      <c r="E106" s="82" t="s">
        <v>544</v>
      </c>
      <c r="F106" s="71" t="s">
        <v>1101</v>
      </c>
      <c r="G106" s="71" t="s">
        <v>1050</v>
      </c>
      <c r="H106" s="71" t="s">
        <v>1102</v>
      </c>
      <c r="I106" s="82" t="s">
        <v>208</v>
      </c>
      <c r="J106" s="82">
        <v>75000000</v>
      </c>
      <c r="K106" s="82" t="s">
        <v>794</v>
      </c>
      <c r="L106" s="81">
        <v>45566</v>
      </c>
      <c r="M106" s="81">
        <v>47392</v>
      </c>
      <c r="N106" s="82"/>
      <c r="O106" s="129"/>
      <c r="P106" s="91">
        <v>2093686</v>
      </c>
      <c r="Q106" s="71" t="s">
        <v>1103</v>
      </c>
      <c r="R106" s="71" t="s">
        <v>1104</v>
      </c>
      <c r="S106" s="55" t="s">
        <v>582</v>
      </c>
      <c r="T106" s="55" t="s">
        <v>582</v>
      </c>
      <c r="U106" s="189">
        <v>3232979</v>
      </c>
      <c r="V106" s="148"/>
      <c r="W106" s="148" t="s">
        <v>699</v>
      </c>
      <c r="X106" s="148" t="s">
        <v>1105</v>
      </c>
      <c r="Y106" s="55" t="s">
        <v>584</v>
      </c>
      <c r="Z106" s="55" t="s">
        <v>562</v>
      </c>
      <c r="AA106" s="82"/>
      <c r="AB106" s="82"/>
      <c r="AC106" s="82"/>
      <c r="AD106" s="82"/>
      <c r="AE106" s="82"/>
      <c r="AF106" s="82"/>
      <c r="AG106" s="71"/>
      <c r="AH106" s="82"/>
    </row>
    <row r="107" spans="1:34" ht="69.75" customHeight="1" x14ac:dyDescent="0.25">
      <c r="A107" s="109" t="b">
        <v>1</v>
      </c>
      <c r="B107" s="109" t="b">
        <v>0</v>
      </c>
      <c r="C107" s="109" t="b">
        <v>0</v>
      </c>
      <c r="D107" s="71" t="s">
        <v>510</v>
      </c>
      <c r="E107" s="82" t="s">
        <v>544</v>
      </c>
      <c r="F107" s="71" t="s">
        <v>1106</v>
      </c>
      <c r="G107" s="71" t="s">
        <v>792</v>
      </c>
      <c r="H107" s="71" t="s">
        <v>1107</v>
      </c>
      <c r="I107" s="82" t="s">
        <v>208</v>
      </c>
      <c r="J107" s="82">
        <v>92000000</v>
      </c>
      <c r="K107" s="82" t="s">
        <v>1038</v>
      </c>
      <c r="L107" s="81">
        <v>45582</v>
      </c>
      <c r="M107" s="81">
        <v>45947</v>
      </c>
      <c r="N107" s="82"/>
      <c r="O107" s="129"/>
      <c r="P107" s="91">
        <v>247408</v>
      </c>
      <c r="Q107" s="71" t="s">
        <v>1108</v>
      </c>
      <c r="R107" s="71" t="s">
        <v>1067</v>
      </c>
      <c r="S107" s="55" t="s">
        <v>582</v>
      </c>
      <c r="T107" s="55" t="s">
        <v>582</v>
      </c>
      <c r="U107" s="189">
        <v>2723797</v>
      </c>
      <c r="V107" s="148"/>
      <c r="W107" s="148" t="s">
        <v>699</v>
      </c>
      <c r="X107" s="148" t="s">
        <v>1109</v>
      </c>
      <c r="Y107" s="55" t="s">
        <v>584</v>
      </c>
      <c r="Z107" s="55" t="s">
        <v>562</v>
      </c>
      <c r="AA107" s="82"/>
      <c r="AB107" s="82"/>
      <c r="AC107" s="82"/>
      <c r="AD107" s="82"/>
      <c r="AE107" s="82"/>
      <c r="AF107" s="82"/>
      <c r="AG107" s="71"/>
      <c r="AH107" s="82"/>
    </row>
    <row r="108" spans="1:34" ht="66.599999999999994" x14ac:dyDescent="0.3">
      <c r="A108" s="109" t="b">
        <v>1</v>
      </c>
      <c r="B108" s="64" t="b">
        <v>1</v>
      </c>
      <c r="C108" s="73" t="b">
        <v>1</v>
      </c>
      <c r="D108" s="71" t="s">
        <v>512</v>
      </c>
      <c r="E108" s="82" t="s">
        <v>544</v>
      </c>
      <c r="F108" s="71" t="s">
        <v>1110</v>
      </c>
      <c r="G108" s="82" t="s">
        <v>724</v>
      </c>
      <c r="H108" s="71" t="s">
        <v>1111</v>
      </c>
      <c r="I108" s="82" t="s">
        <v>11</v>
      </c>
      <c r="J108" s="214">
        <v>79000000</v>
      </c>
      <c r="K108" s="82" t="s">
        <v>1038</v>
      </c>
      <c r="L108" s="81">
        <v>45600</v>
      </c>
      <c r="M108" s="81">
        <v>45777</v>
      </c>
      <c r="N108" s="116">
        <v>45961</v>
      </c>
      <c r="O108" s="129"/>
      <c r="P108" s="91">
        <v>30000</v>
      </c>
      <c r="Q108" s="71" t="s">
        <v>955</v>
      </c>
      <c r="R108" s="65" t="s">
        <v>1112</v>
      </c>
      <c r="S108" s="57" t="s">
        <v>553</v>
      </c>
      <c r="T108" s="57" t="s">
        <v>553</v>
      </c>
      <c r="U108" s="198">
        <v>1628868</v>
      </c>
      <c r="V108" s="148"/>
      <c r="W108" s="148" t="s">
        <v>1113</v>
      </c>
      <c r="X108" s="148" t="s">
        <v>591</v>
      </c>
      <c r="Y108" s="55" t="s">
        <v>584</v>
      </c>
      <c r="Z108" s="55" t="s">
        <v>562</v>
      </c>
      <c r="AA108" s="93"/>
      <c r="AB108" s="93"/>
      <c r="AC108" s="93"/>
      <c r="AD108" s="93"/>
      <c r="AE108" s="93"/>
      <c r="AF108" s="93"/>
      <c r="AG108" s="92"/>
      <c r="AH108" s="93"/>
    </row>
    <row r="109" spans="1:34" ht="66" x14ac:dyDescent="0.25">
      <c r="A109" s="109" t="b">
        <v>1</v>
      </c>
      <c r="B109" s="64" t="b">
        <v>1</v>
      </c>
      <c r="C109" s="73" t="b">
        <v>1</v>
      </c>
      <c r="D109" s="71" t="s">
        <v>512</v>
      </c>
      <c r="E109" s="82" t="s">
        <v>544</v>
      </c>
      <c r="F109" s="71" t="s">
        <v>1114</v>
      </c>
      <c r="G109" s="71" t="s">
        <v>786</v>
      </c>
      <c r="H109" s="82" t="s">
        <v>1115</v>
      </c>
      <c r="I109" s="82" t="s">
        <v>304</v>
      </c>
      <c r="J109" s="82">
        <v>48000000</v>
      </c>
      <c r="K109" s="82" t="s">
        <v>794</v>
      </c>
      <c r="L109" s="81">
        <v>45689</v>
      </c>
      <c r="M109" s="81">
        <v>46053</v>
      </c>
      <c r="N109" s="82"/>
      <c r="O109" s="129"/>
      <c r="P109" s="117">
        <v>17127.04</v>
      </c>
      <c r="Q109" s="71" t="s">
        <v>1116</v>
      </c>
      <c r="R109" s="71" t="s">
        <v>1117</v>
      </c>
      <c r="S109" s="55" t="s">
        <v>584</v>
      </c>
      <c r="T109" s="55" t="s">
        <v>582</v>
      </c>
      <c r="U109" s="189">
        <v>4968437</v>
      </c>
      <c r="V109" s="148"/>
      <c r="W109" s="148" t="s">
        <v>563</v>
      </c>
      <c r="X109" s="148" t="s">
        <v>564</v>
      </c>
      <c r="Y109" s="55" t="s">
        <v>584</v>
      </c>
      <c r="Z109" s="55" t="s">
        <v>562</v>
      </c>
      <c r="AA109" s="93"/>
      <c r="AB109" s="93"/>
      <c r="AC109" s="93"/>
      <c r="AD109" s="93"/>
      <c r="AE109" s="93"/>
      <c r="AF109" s="93"/>
      <c r="AG109" s="92"/>
      <c r="AH109" s="93"/>
    </row>
    <row r="110" spans="1:34" ht="66" x14ac:dyDescent="0.25">
      <c r="A110" s="109" t="b">
        <v>1</v>
      </c>
      <c r="B110" s="64" t="b">
        <v>1</v>
      </c>
      <c r="C110" s="73" t="b">
        <v>1</v>
      </c>
      <c r="D110" s="71" t="s">
        <v>512</v>
      </c>
      <c r="E110" s="82" t="s">
        <v>544</v>
      </c>
      <c r="F110" s="71" t="s">
        <v>1118</v>
      </c>
      <c r="G110" s="71" t="s">
        <v>593</v>
      </c>
      <c r="H110" s="71" t="s">
        <v>1119</v>
      </c>
      <c r="I110" s="82" t="s">
        <v>11</v>
      </c>
      <c r="J110" s="95">
        <v>48000000</v>
      </c>
      <c r="K110" s="82" t="s">
        <v>794</v>
      </c>
      <c r="L110" s="81">
        <v>45639</v>
      </c>
      <c r="M110" s="81">
        <v>46003</v>
      </c>
      <c r="N110" s="82"/>
      <c r="O110" s="129"/>
      <c r="P110" s="91">
        <v>7705</v>
      </c>
      <c r="Q110" s="71" t="s">
        <v>1120</v>
      </c>
      <c r="R110" s="71" t="s">
        <v>1117</v>
      </c>
      <c r="S110" s="55" t="s">
        <v>584</v>
      </c>
      <c r="T110" s="55" t="s">
        <v>582</v>
      </c>
      <c r="U110" s="189">
        <v>4968437</v>
      </c>
      <c r="V110" s="148"/>
      <c r="W110" s="148" t="s">
        <v>563</v>
      </c>
      <c r="X110" s="148" t="s">
        <v>643</v>
      </c>
      <c r="Y110" s="55" t="s">
        <v>584</v>
      </c>
      <c r="Z110" s="55" t="s">
        <v>562</v>
      </c>
      <c r="AA110" s="82"/>
      <c r="AB110" s="82"/>
      <c r="AC110" s="82"/>
      <c r="AD110" s="82"/>
      <c r="AE110" s="82"/>
      <c r="AF110" s="82"/>
      <c r="AG110" s="71"/>
      <c r="AH110" s="82"/>
    </row>
    <row r="111" spans="1:34" ht="48.75" customHeight="1" x14ac:dyDescent="0.25">
      <c r="A111" s="109" t="b">
        <v>1</v>
      </c>
      <c r="B111" s="109" t="b">
        <v>0</v>
      </c>
      <c r="C111" s="109" t="b">
        <v>0</v>
      </c>
      <c r="D111" s="71" t="s">
        <v>510</v>
      </c>
      <c r="E111" s="82" t="s">
        <v>544</v>
      </c>
      <c r="F111" s="71" t="s">
        <v>1121</v>
      </c>
      <c r="G111" s="71" t="s">
        <v>545</v>
      </c>
      <c r="H111" s="82" t="s">
        <v>1122</v>
      </c>
      <c r="I111" s="82" t="s">
        <v>11</v>
      </c>
      <c r="J111" s="72" t="s">
        <v>1123</v>
      </c>
      <c r="K111" s="82" t="s">
        <v>794</v>
      </c>
      <c r="L111" s="81">
        <v>45627</v>
      </c>
      <c r="M111" s="81">
        <v>45991</v>
      </c>
      <c r="N111" s="82" t="s">
        <v>1124</v>
      </c>
      <c r="O111" s="129"/>
      <c r="P111" s="91" t="s">
        <v>1125</v>
      </c>
      <c r="Q111" s="71" t="s">
        <v>1126</v>
      </c>
      <c r="R111" s="71" t="s">
        <v>1127</v>
      </c>
      <c r="S111" s="55" t="s">
        <v>562</v>
      </c>
      <c r="T111" s="55" t="s">
        <v>582</v>
      </c>
      <c r="U111" s="189" t="s">
        <v>1128</v>
      </c>
      <c r="V111" s="148"/>
      <c r="W111" s="148" t="s">
        <v>1048</v>
      </c>
      <c r="X111" s="148" t="s">
        <v>1094</v>
      </c>
      <c r="Y111" s="55" t="s">
        <v>584</v>
      </c>
      <c r="Z111" s="55" t="s">
        <v>562</v>
      </c>
      <c r="AA111" s="82"/>
      <c r="AB111" s="82"/>
      <c r="AC111" s="82"/>
      <c r="AD111" s="82"/>
      <c r="AE111" s="82"/>
      <c r="AF111" s="82"/>
      <c r="AG111" s="71"/>
      <c r="AH111" s="82"/>
    </row>
    <row r="112" spans="1:34" ht="97.5" customHeight="1" x14ac:dyDescent="0.25">
      <c r="A112" s="109" t="b">
        <v>0</v>
      </c>
      <c r="B112" s="64" t="b">
        <v>1</v>
      </c>
      <c r="C112" s="109" t="b">
        <v>0</v>
      </c>
      <c r="D112" s="71" t="s">
        <v>511</v>
      </c>
      <c r="E112" s="82" t="s">
        <v>544</v>
      </c>
      <c r="F112" s="71" t="s">
        <v>1130</v>
      </c>
      <c r="G112" s="71" t="s">
        <v>623</v>
      </c>
      <c r="H112" s="71" t="s">
        <v>1131</v>
      </c>
      <c r="I112" s="82" t="s">
        <v>559</v>
      </c>
      <c r="J112" s="72" t="s">
        <v>1132</v>
      </c>
      <c r="K112" s="82" t="s">
        <v>1038</v>
      </c>
      <c r="L112" s="81">
        <v>45628</v>
      </c>
      <c r="M112" s="81">
        <v>45992</v>
      </c>
      <c r="N112" s="82"/>
      <c r="O112" s="129"/>
      <c r="P112" s="91">
        <v>95000</v>
      </c>
      <c r="Q112" s="71" t="s">
        <v>1133</v>
      </c>
      <c r="R112" s="71" t="s">
        <v>1134</v>
      </c>
      <c r="S112" s="55" t="s">
        <v>582</v>
      </c>
      <c r="T112" s="55" t="s">
        <v>582</v>
      </c>
      <c r="U112" s="189" t="s">
        <v>1135</v>
      </c>
      <c r="V112" s="148"/>
      <c r="W112" s="148" t="s">
        <v>560</v>
      </c>
      <c r="X112" s="148" t="s">
        <v>930</v>
      </c>
      <c r="Y112" s="55" t="s">
        <v>584</v>
      </c>
      <c r="Z112" s="55" t="s">
        <v>562</v>
      </c>
      <c r="AA112" s="82"/>
      <c r="AB112" s="82"/>
      <c r="AC112" s="82"/>
      <c r="AD112" s="82"/>
      <c r="AE112" s="82"/>
      <c r="AF112" s="82"/>
      <c r="AG112" s="71"/>
      <c r="AH112" s="82"/>
    </row>
    <row r="113" spans="1:34" ht="79.2" x14ac:dyDescent="0.25">
      <c r="A113" s="109" t="b">
        <v>1</v>
      </c>
      <c r="B113" s="109" t="b">
        <v>0</v>
      </c>
      <c r="C113" s="109" t="b">
        <v>0</v>
      </c>
      <c r="D113" s="71" t="s">
        <v>510</v>
      </c>
      <c r="E113" s="82" t="s">
        <v>544</v>
      </c>
      <c r="F113" s="71" t="s">
        <v>1136</v>
      </c>
      <c r="G113" s="71" t="s">
        <v>623</v>
      </c>
      <c r="H113" s="71" t="s">
        <v>1137</v>
      </c>
      <c r="I113" s="82" t="s">
        <v>11</v>
      </c>
      <c r="J113" s="82" t="s">
        <v>1138</v>
      </c>
      <c r="K113" s="82" t="s">
        <v>1038</v>
      </c>
      <c r="L113" s="81">
        <v>45623</v>
      </c>
      <c r="M113" s="81">
        <v>45988</v>
      </c>
      <c r="N113" s="82"/>
      <c r="O113" s="129"/>
      <c r="P113" s="91">
        <v>3000</v>
      </c>
      <c r="Q113" s="71" t="s">
        <v>1139</v>
      </c>
      <c r="R113" s="71" t="s">
        <v>1140</v>
      </c>
      <c r="S113" s="55" t="s">
        <v>582</v>
      </c>
      <c r="T113" s="55" t="s">
        <v>582</v>
      </c>
      <c r="U113" s="189" t="s">
        <v>1141</v>
      </c>
      <c r="V113" s="148"/>
      <c r="W113" s="148" t="s">
        <v>560</v>
      </c>
      <c r="X113" s="148" t="s">
        <v>1142</v>
      </c>
      <c r="Y113" s="55" t="s">
        <v>584</v>
      </c>
      <c r="Z113" s="55" t="s">
        <v>562</v>
      </c>
      <c r="AA113" s="82"/>
      <c r="AB113" s="82"/>
      <c r="AC113" s="82"/>
      <c r="AD113" s="82"/>
      <c r="AE113" s="82"/>
      <c r="AF113" s="82"/>
      <c r="AG113" s="71"/>
      <c r="AH113" s="82"/>
    </row>
    <row r="114" spans="1:34" ht="66" x14ac:dyDescent="0.25">
      <c r="A114" s="109" t="b">
        <v>1</v>
      </c>
      <c r="B114" s="64" t="b">
        <v>1</v>
      </c>
      <c r="C114" s="73" t="b">
        <v>1</v>
      </c>
      <c r="D114" s="71" t="s">
        <v>512</v>
      </c>
      <c r="E114" s="82" t="s">
        <v>544</v>
      </c>
      <c r="F114" s="71" t="s">
        <v>1143</v>
      </c>
      <c r="G114" s="71" t="s">
        <v>602</v>
      </c>
      <c r="H114" s="82" t="s">
        <v>1144</v>
      </c>
      <c r="I114" s="82" t="s">
        <v>130</v>
      </c>
      <c r="J114" s="82">
        <v>24000000</v>
      </c>
      <c r="K114" s="82" t="s">
        <v>794</v>
      </c>
      <c r="L114" s="81">
        <v>45658</v>
      </c>
      <c r="M114" s="81" t="s">
        <v>1145</v>
      </c>
      <c r="N114" s="82" t="s">
        <v>1146</v>
      </c>
      <c r="O114" s="129"/>
      <c r="P114" s="91" t="s">
        <v>1147</v>
      </c>
      <c r="Q114" s="71" t="s">
        <v>1148</v>
      </c>
      <c r="R114" s="71" t="s">
        <v>1149</v>
      </c>
      <c r="S114" s="55" t="s">
        <v>582</v>
      </c>
      <c r="T114" s="55" t="s">
        <v>582</v>
      </c>
      <c r="U114" s="189" t="s">
        <v>1150</v>
      </c>
      <c r="V114" s="148">
        <v>1272745</v>
      </c>
      <c r="W114" s="148" t="s">
        <v>902</v>
      </c>
      <c r="X114" s="148" t="s">
        <v>713</v>
      </c>
      <c r="Y114" s="55" t="s">
        <v>584</v>
      </c>
      <c r="Z114" s="55" t="s">
        <v>562</v>
      </c>
      <c r="AA114" s="82"/>
      <c r="AB114" s="82"/>
      <c r="AC114" s="82"/>
      <c r="AD114" s="82"/>
      <c r="AE114" s="82"/>
      <c r="AF114" s="82"/>
      <c r="AG114" s="71"/>
      <c r="AH114" s="82"/>
    </row>
    <row r="115" spans="1:34" ht="67.5" customHeight="1" x14ac:dyDescent="0.25">
      <c r="A115" s="109" t="b">
        <v>1</v>
      </c>
      <c r="B115" s="64" t="b">
        <v>1</v>
      </c>
      <c r="C115" s="73" t="b">
        <v>1</v>
      </c>
      <c r="D115" s="71" t="s">
        <v>512</v>
      </c>
      <c r="E115" s="82" t="s">
        <v>544</v>
      </c>
      <c r="F115" s="71" t="s">
        <v>1151</v>
      </c>
      <c r="G115" s="71" t="s">
        <v>545</v>
      </c>
      <c r="H115" s="82" t="s">
        <v>1152</v>
      </c>
      <c r="I115" s="82" t="s">
        <v>11</v>
      </c>
      <c r="J115" s="82" t="s">
        <v>1153</v>
      </c>
      <c r="K115" s="82" t="s">
        <v>587</v>
      </c>
      <c r="L115" s="81">
        <v>45670</v>
      </c>
      <c r="M115" s="81">
        <v>46034</v>
      </c>
      <c r="N115" s="82">
        <v>0</v>
      </c>
      <c r="O115" s="129" t="s">
        <v>550</v>
      </c>
      <c r="P115" s="91">
        <v>8995</v>
      </c>
      <c r="Q115" s="71" t="s">
        <v>1154</v>
      </c>
      <c r="R115" s="71" t="s">
        <v>1155</v>
      </c>
      <c r="S115" s="148" t="s">
        <v>562</v>
      </c>
      <c r="T115" s="148" t="s">
        <v>553</v>
      </c>
      <c r="U115" s="148">
        <v>5178492</v>
      </c>
      <c r="V115" s="148" t="s">
        <v>1156</v>
      </c>
      <c r="W115" s="148" t="s">
        <v>1157</v>
      </c>
      <c r="X115" s="148" t="s">
        <v>1158</v>
      </c>
      <c r="Y115" s="55" t="s">
        <v>610</v>
      </c>
      <c r="Z115" s="55" t="s">
        <v>562</v>
      </c>
      <c r="AA115" s="82"/>
      <c r="AB115" s="82"/>
      <c r="AC115" s="82"/>
      <c r="AD115" s="82"/>
      <c r="AE115" s="71"/>
      <c r="AF115" s="82"/>
      <c r="AG115" s="71"/>
      <c r="AH115" s="82"/>
    </row>
    <row r="116" spans="1:34" ht="56.25" customHeight="1" x14ac:dyDescent="0.25">
      <c r="A116" s="109" t="b">
        <v>1</v>
      </c>
      <c r="B116" s="109" t="b">
        <v>1</v>
      </c>
      <c r="C116" s="73" t="b">
        <v>1</v>
      </c>
      <c r="D116" s="71" t="s">
        <v>512</v>
      </c>
      <c r="E116" s="82" t="s">
        <v>544</v>
      </c>
      <c r="F116" s="71" t="s">
        <v>1159</v>
      </c>
      <c r="G116" s="71" t="s">
        <v>623</v>
      </c>
      <c r="H116" s="71" t="s">
        <v>1160</v>
      </c>
      <c r="I116" s="82" t="s">
        <v>304</v>
      </c>
      <c r="J116" s="82">
        <v>48000000</v>
      </c>
      <c r="K116" s="82" t="s">
        <v>794</v>
      </c>
      <c r="L116" s="81">
        <v>45748</v>
      </c>
      <c r="M116" s="81">
        <v>46112</v>
      </c>
      <c r="N116" s="82"/>
      <c r="O116" s="129"/>
      <c r="P116" s="91">
        <v>2241</v>
      </c>
      <c r="Q116" s="71" t="s">
        <v>1160</v>
      </c>
      <c r="R116" s="206" t="s">
        <v>1238</v>
      </c>
      <c r="S116" s="148" t="s">
        <v>584</v>
      </c>
      <c r="T116" s="148" t="s">
        <v>582</v>
      </c>
      <c r="U116" s="148" t="s">
        <v>584</v>
      </c>
      <c r="V116" s="148"/>
      <c r="W116" s="148" t="s">
        <v>687</v>
      </c>
      <c r="X116" s="148" t="s">
        <v>957</v>
      </c>
      <c r="Y116" s="55"/>
      <c r="Z116" s="55" t="s">
        <v>584</v>
      </c>
      <c r="AA116" s="82"/>
      <c r="AB116" s="82"/>
      <c r="AC116" s="82"/>
      <c r="AD116" s="82"/>
      <c r="AE116" s="82"/>
      <c r="AF116" s="82"/>
      <c r="AG116" s="71"/>
      <c r="AH116" s="82"/>
    </row>
    <row r="117" spans="1:34" ht="46.5" customHeight="1" x14ac:dyDescent="0.25">
      <c r="A117" s="109" t="b">
        <v>0</v>
      </c>
      <c r="B117" s="109" t="b">
        <v>1</v>
      </c>
      <c r="C117" s="73" t="b">
        <v>1</v>
      </c>
      <c r="D117" s="71" t="s">
        <v>512</v>
      </c>
      <c r="E117" s="82" t="s">
        <v>544</v>
      </c>
      <c r="F117" s="71" t="s">
        <v>1161</v>
      </c>
      <c r="G117" s="71" t="s">
        <v>602</v>
      </c>
      <c r="H117" s="71" t="s">
        <v>1162</v>
      </c>
      <c r="I117" s="82" t="s">
        <v>208</v>
      </c>
      <c r="J117" s="82">
        <v>71315200</v>
      </c>
      <c r="K117" s="82" t="s">
        <v>587</v>
      </c>
      <c r="L117" s="81">
        <v>45505</v>
      </c>
      <c r="M117" s="81">
        <v>46022</v>
      </c>
      <c r="N117" s="82"/>
      <c r="O117" s="129"/>
      <c r="P117" s="91">
        <v>39605</v>
      </c>
      <c r="Q117" s="71" t="s">
        <v>1163</v>
      </c>
      <c r="R117" s="71" t="s">
        <v>1164</v>
      </c>
      <c r="S117" s="148" t="e">
        <f>VLOOKUP(Q117,#REF!,5,FALSE)</f>
        <v>#REF!</v>
      </c>
      <c r="T117" s="148" t="e">
        <f>VLOOKUP(Q117,#REF!,6,FALSE)</f>
        <v>#REF!</v>
      </c>
      <c r="U117" s="148">
        <v>5313134</v>
      </c>
      <c r="V117" s="148"/>
      <c r="W117" s="148" t="s">
        <v>599</v>
      </c>
      <c r="X117" s="148" t="s">
        <v>1165</v>
      </c>
      <c r="Y117" s="55">
        <v>100031569</v>
      </c>
      <c r="Z117" s="55" t="s">
        <v>562</v>
      </c>
      <c r="AA117" s="82"/>
      <c r="AB117" s="82"/>
      <c r="AC117" s="82"/>
      <c r="AD117" s="82"/>
      <c r="AE117" s="82"/>
      <c r="AF117" s="82"/>
      <c r="AG117" s="71"/>
      <c r="AH117" s="82"/>
    </row>
    <row r="118" spans="1:34" ht="45" customHeight="1" x14ac:dyDescent="0.25">
      <c r="A118" s="109" t="b">
        <v>1</v>
      </c>
      <c r="B118" s="109" t="b">
        <v>0</v>
      </c>
      <c r="C118" s="109" t="b">
        <v>0</v>
      </c>
      <c r="D118" s="71" t="s">
        <v>510</v>
      </c>
      <c r="E118" s="82" t="s">
        <v>544</v>
      </c>
      <c r="F118" s="71" t="s">
        <v>1166</v>
      </c>
      <c r="G118" s="71" t="s">
        <v>602</v>
      </c>
      <c r="H118" s="71" t="s">
        <v>1167</v>
      </c>
      <c r="I118" s="82" t="s">
        <v>208</v>
      </c>
      <c r="J118" s="82">
        <v>79000000</v>
      </c>
      <c r="K118" s="82" t="s">
        <v>587</v>
      </c>
      <c r="L118" s="81">
        <v>45139</v>
      </c>
      <c r="M118" s="81">
        <v>46022</v>
      </c>
      <c r="N118" s="82"/>
      <c r="O118" s="129"/>
      <c r="P118" s="91">
        <v>157481</v>
      </c>
      <c r="Q118" s="71" t="s">
        <v>1163</v>
      </c>
      <c r="R118" s="71" t="e">
        <f>VLOOKUP(Q118,#REF!,2,FALSE)</f>
        <v>#REF!</v>
      </c>
      <c r="S118" s="148" t="e">
        <f>VLOOKUP(Q118,#REF!,5,FALSE)</f>
        <v>#REF!</v>
      </c>
      <c r="T118" s="148" t="e">
        <f>VLOOKUP(Q118,#REF!,6,FALSE)</f>
        <v>#REF!</v>
      </c>
      <c r="U118" s="148" t="e">
        <f>VLOOKUP(Q118,#REF!,7,FALSE)</f>
        <v>#REF!</v>
      </c>
      <c r="V118" s="148"/>
      <c r="W118" s="148" t="s">
        <v>599</v>
      </c>
      <c r="X118" s="148" t="s">
        <v>1165</v>
      </c>
      <c r="Y118" s="55"/>
      <c r="Z118" s="55" t="s">
        <v>562</v>
      </c>
      <c r="AA118" s="82"/>
      <c r="AB118" s="82"/>
      <c r="AC118" s="82"/>
      <c r="AD118" s="82"/>
      <c r="AE118" s="82"/>
      <c r="AF118" s="82"/>
      <c r="AG118" s="71"/>
      <c r="AH118" s="82"/>
    </row>
    <row r="119" spans="1:34" ht="49.5" customHeight="1" x14ac:dyDescent="0.25">
      <c r="A119" s="109" t="b">
        <v>1</v>
      </c>
      <c r="B119" s="109" t="b">
        <v>0</v>
      </c>
      <c r="C119" s="109" t="b">
        <v>0</v>
      </c>
      <c r="D119" s="71" t="s">
        <v>510</v>
      </c>
      <c r="E119" s="82" t="s">
        <v>544</v>
      </c>
      <c r="F119" s="71" t="s">
        <v>1168</v>
      </c>
      <c r="G119" s="71" t="s">
        <v>602</v>
      </c>
      <c r="H119" s="71" t="s">
        <v>1169</v>
      </c>
      <c r="I119" s="82" t="s">
        <v>208</v>
      </c>
      <c r="J119" s="82">
        <v>79000000</v>
      </c>
      <c r="K119" s="82" t="s">
        <v>587</v>
      </c>
      <c r="L119" s="205">
        <v>45642</v>
      </c>
      <c r="M119" s="205"/>
      <c r="N119" s="82"/>
      <c r="O119" s="129"/>
      <c r="P119" s="91">
        <v>1995900</v>
      </c>
      <c r="Q119" s="71" t="s">
        <v>1170</v>
      </c>
      <c r="R119" s="71" t="s">
        <v>1171</v>
      </c>
      <c r="S119" s="148" t="s">
        <v>582</v>
      </c>
      <c r="T119" s="148" t="s">
        <v>582</v>
      </c>
      <c r="U119" s="148">
        <v>752098</v>
      </c>
      <c r="V119" s="148"/>
      <c r="W119" s="148" t="s">
        <v>599</v>
      </c>
      <c r="X119" s="148" t="s">
        <v>1165</v>
      </c>
      <c r="Y119" s="55"/>
      <c r="Z119" s="55" t="s">
        <v>562</v>
      </c>
      <c r="AA119" s="82"/>
      <c r="AB119" s="82"/>
      <c r="AC119" s="82"/>
      <c r="AD119" s="82"/>
      <c r="AE119" s="82"/>
      <c r="AF119" s="82"/>
      <c r="AG119" s="71"/>
      <c r="AH119" s="82"/>
    </row>
    <row r="120" spans="1:34" ht="60.75" customHeight="1" x14ac:dyDescent="0.25">
      <c r="A120" s="109" t="b">
        <v>0</v>
      </c>
      <c r="B120" s="109" t="b">
        <v>1</v>
      </c>
      <c r="C120" s="109" t="b">
        <v>0</v>
      </c>
      <c r="D120" s="71" t="s">
        <v>511</v>
      </c>
      <c r="E120" s="82" t="s">
        <v>544</v>
      </c>
      <c r="F120" s="71" t="s">
        <v>689</v>
      </c>
      <c r="G120" s="71" t="s">
        <v>970</v>
      </c>
      <c r="H120" s="71" t="s">
        <v>1174</v>
      </c>
      <c r="I120" s="82" t="s">
        <v>595</v>
      </c>
      <c r="J120" s="82">
        <v>98000000</v>
      </c>
      <c r="K120" s="82" t="s">
        <v>838</v>
      </c>
      <c r="L120" s="81">
        <v>45748</v>
      </c>
      <c r="M120" s="81">
        <v>46112</v>
      </c>
      <c r="N120" s="82"/>
      <c r="O120" s="129" t="s">
        <v>550</v>
      </c>
      <c r="P120" s="91">
        <v>201060</v>
      </c>
      <c r="Q120" s="71" t="s">
        <v>721</v>
      </c>
      <c r="R120" s="71" t="s">
        <v>722</v>
      </c>
      <c r="S120" s="148" t="s">
        <v>582</v>
      </c>
      <c r="T120" s="148" t="s">
        <v>582</v>
      </c>
      <c r="U120" s="148" t="s">
        <v>550</v>
      </c>
      <c r="V120" s="148"/>
      <c r="W120" s="148" t="s">
        <v>599</v>
      </c>
      <c r="X120" s="148" t="s">
        <v>963</v>
      </c>
      <c r="Y120" s="55" t="s">
        <v>610</v>
      </c>
      <c r="Z120" s="55" t="s">
        <v>562</v>
      </c>
      <c r="AA120" s="82"/>
      <c r="AB120" s="82"/>
      <c r="AC120" s="82"/>
      <c r="AD120" s="82"/>
      <c r="AE120" s="82"/>
      <c r="AF120" s="82"/>
      <c r="AG120" s="71"/>
      <c r="AH120" s="82"/>
    </row>
    <row r="121" spans="1:34" ht="65.25" customHeight="1" x14ac:dyDescent="0.25">
      <c r="A121" s="109" t="b">
        <v>1</v>
      </c>
      <c r="B121" s="109" t="b">
        <v>0</v>
      </c>
      <c r="C121" s="109" t="b">
        <v>0</v>
      </c>
      <c r="D121" s="71" t="s">
        <v>511</v>
      </c>
      <c r="E121" s="82" t="s">
        <v>544</v>
      </c>
      <c r="F121" s="71" t="s">
        <v>1175</v>
      </c>
      <c r="G121" s="71" t="s">
        <v>545</v>
      </c>
      <c r="H121" s="82" t="s">
        <v>1176</v>
      </c>
      <c r="I121" s="82" t="s">
        <v>208</v>
      </c>
      <c r="J121" s="82">
        <v>79000000</v>
      </c>
      <c r="K121" s="82" t="s">
        <v>838</v>
      </c>
      <c r="L121" s="81">
        <v>45698</v>
      </c>
      <c r="M121" s="81">
        <v>45930</v>
      </c>
      <c r="N121" s="82"/>
      <c r="O121" s="129"/>
      <c r="P121" s="91">
        <v>24209</v>
      </c>
      <c r="Q121" s="71" t="s">
        <v>1177</v>
      </c>
      <c r="R121" s="71" t="s">
        <v>1178</v>
      </c>
      <c r="S121" s="148" t="s">
        <v>562</v>
      </c>
      <c r="T121" s="148" t="s">
        <v>582</v>
      </c>
      <c r="U121" s="148">
        <v>6908655</v>
      </c>
      <c r="V121" s="148"/>
      <c r="W121" s="147" t="s">
        <v>755</v>
      </c>
      <c r="X121" s="148" t="s">
        <v>847</v>
      </c>
      <c r="Y121" s="55" t="s">
        <v>584</v>
      </c>
      <c r="Z121" s="55" t="s">
        <v>562</v>
      </c>
      <c r="AA121" s="82"/>
      <c r="AB121" s="82"/>
      <c r="AC121" s="82"/>
      <c r="AD121" s="82"/>
      <c r="AE121" s="82"/>
      <c r="AF121" s="82" t="s">
        <v>582</v>
      </c>
      <c r="AG121" s="71"/>
      <c r="AH121" s="82"/>
    </row>
    <row r="122" spans="1:34" ht="102.75" customHeight="1" x14ac:dyDescent="0.25">
      <c r="A122" s="109" t="b">
        <v>1</v>
      </c>
      <c r="B122" s="109" t="b">
        <v>0</v>
      </c>
      <c r="C122" s="109" t="b">
        <v>0</v>
      </c>
      <c r="D122" s="71" t="s">
        <v>510</v>
      </c>
      <c r="E122" s="82" t="s">
        <v>544</v>
      </c>
      <c r="F122" s="71" t="s">
        <v>1182</v>
      </c>
      <c r="G122" s="71" t="s">
        <v>724</v>
      </c>
      <c r="H122" s="71" t="s">
        <v>1183</v>
      </c>
      <c r="I122" s="82" t="s">
        <v>130</v>
      </c>
      <c r="J122" s="82" t="s">
        <v>1184</v>
      </c>
      <c r="K122" s="82" t="s">
        <v>794</v>
      </c>
      <c r="L122" s="81">
        <v>45667</v>
      </c>
      <c r="M122" s="81">
        <v>47492</v>
      </c>
      <c r="N122" s="82"/>
      <c r="O122" s="129"/>
      <c r="P122" s="91">
        <v>11246.5</v>
      </c>
      <c r="Q122" s="71" t="s">
        <v>1185</v>
      </c>
      <c r="R122" s="71" t="s">
        <v>1186</v>
      </c>
      <c r="S122" s="148" t="s">
        <v>582</v>
      </c>
      <c r="T122" s="148" t="s">
        <v>582</v>
      </c>
      <c r="U122" s="148">
        <v>115834</v>
      </c>
      <c r="V122" s="148"/>
      <c r="W122" s="148" t="s">
        <v>1048</v>
      </c>
      <c r="X122" s="148" t="s">
        <v>1187</v>
      </c>
      <c r="Y122" s="55" t="s">
        <v>584</v>
      </c>
      <c r="Z122" s="55" t="s">
        <v>562</v>
      </c>
      <c r="AA122" s="82"/>
      <c r="AB122" s="82"/>
      <c r="AC122" s="82"/>
      <c r="AD122" s="82"/>
      <c r="AE122" s="82"/>
      <c r="AF122" s="82"/>
      <c r="AG122" s="71"/>
      <c r="AH122" s="82"/>
    </row>
    <row r="123" spans="1:34" ht="66" x14ac:dyDescent="0.25">
      <c r="A123" s="109" t="b">
        <v>1</v>
      </c>
      <c r="B123" s="109" t="b">
        <v>1</v>
      </c>
      <c r="C123" s="73" t="b">
        <v>1</v>
      </c>
      <c r="D123" s="71" t="s">
        <v>512</v>
      </c>
      <c r="E123" s="82" t="s">
        <v>544</v>
      </c>
      <c r="F123" s="71" t="s">
        <v>1188</v>
      </c>
      <c r="G123" s="71" t="s">
        <v>792</v>
      </c>
      <c r="H123" s="71" t="s">
        <v>1189</v>
      </c>
      <c r="I123" s="82" t="s">
        <v>304</v>
      </c>
      <c r="J123" s="82" t="s">
        <v>983</v>
      </c>
      <c r="K123" s="82" t="s">
        <v>794</v>
      </c>
      <c r="L123" s="81">
        <v>45748</v>
      </c>
      <c r="M123" s="81">
        <v>47208</v>
      </c>
      <c r="N123" s="82"/>
      <c r="O123" s="129"/>
      <c r="P123" s="91">
        <v>37500</v>
      </c>
      <c r="Q123" s="71" t="s">
        <v>1190</v>
      </c>
      <c r="R123" s="71" t="s">
        <v>1191</v>
      </c>
      <c r="S123" s="148" t="s">
        <v>582</v>
      </c>
      <c r="T123" s="148" t="s">
        <v>582</v>
      </c>
      <c r="U123" s="148">
        <v>5189963</v>
      </c>
      <c r="V123" s="148"/>
      <c r="W123" s="148" t="s">
        <v>563</v>
      </c>
      <c r="X123" s="148" t="s">
        <v>643</v>
      </c>
      <c r="Y123" s="55"/>
      <c r="Z123" s="55" t="s">
        <v>562</v>
      </c>
      <c r="AA123" s="82"/>
      <c r="AB123" s="82"/>
      <c r="AC123" s="82"/>
      <c r="AD123" s="82"/>
      <c r="AE123" s="82"/>
      <c r="AF123" s="82"/>
      <c r="AG123" s="71"/>
      <c r="AH123" s="82"/>
    </row>
    <row r="124" spans="1:34" ht="66" x14ac:dyDescent="0.25">
      <c r="A124" s="109" t="b">
        <v>1</v>
      </c>
      <c r="B124" s="109" t="b">
        <v>1</v>
      </c>
      <c r="C124" s="73" t="b">
        <v>1</v>
      </c>
      <c r="D124" s="71" t="s">
        <v>512</v>
      </c>
      <c r="E124" s="82" t="s">
        <v>544</v>
      </c>
      <c r="F124" s="71" t="s">
        <v>1192</v>
      </c>
      <c r="G124" s="71" t="s">
        <v>724</v>
      </c>
      <c r="H124" s="71" t="s">
        <v>1193</v>
      </c>
      <c r="I124" s="82" t="s">
        <v>11</v>
      </c>
      <c r="J124" s="82" t="s">
        <v>1194</v>
      </c>
      <c r="K124" s="82" t="s">
        <v>794</v>
      </c>
      <c r="L124" s="81">
        <v>45646</v>
      </c>
      <c r="M124" s="81">
        <v>46010</v>
      </c>
      <c r="N124" s="82"/>
      <c r="O124" s="129"/>
      <c r="P124" s="91">
        <v>10000</v>
      </c>
      <c r="Q124" s="71" t="s">
        <v>1195</v>
      </c>
      <c r="R124" s="71" t="s">
        <v>1196</v>
      </c>
      <c r="S124" s="148" t="s">
        <v>582</v>
      </c>
      <c r="T124" s="148" t="s">
        <v>582</v>
      </c>
      <c r="U124" s="148" t="s">
        <v>752</v>
      </c>
      <c r="V124" s="148"/>
      <c r="W124" s="148" t="s">
        <v>465</v>
      </c>
      <c r="X124" s="148" t="s">
        <v>1197</v>
      </c>
      <c r="Y124" s="55"/>
      <c r="Z124" s="55" t="s">
        <v>562</v>
      </c>
      <c r="AA124" s="82"/>
      <c r="AB124" s="82"/>
      <c r="AC124" s="82"/>
      <c r="AD124" s="82"/>
      <c r="AE124" s="82"/>
      <c r="AF124" s="82"/>
      <c r="AG124" s="71"/>
      <c r="AH124" s="82"/>
    </row>
    <row r="125" spans="1:34" ht="52.8" x14ac:dyDescent="0.25">
      <c r="A125" s="109" t="b">
        <v>1</v>
      </c>
      <c r="B125" s="109" t="b">
        <v>0</v>
      </c>
      <c r="C125" s="109" t="b">
        <v>0</v>
      </c>
      <c r="D125" s="71" t="s">
        <v>510</v>
      </c>
      <c r="E125" s="82" t="s">
        <v>544</v>
      </c>
      <c r="F125" s="71" t="s">
        <v>1198</v>
      </c>
      <c r="G125" s="71" t="s">
        <v>724</v>
      </c>
      <c r="H125" s="71" t="s">
        <v>1199</v>
      </c>
      <c r="I125" s="82" t="s">
        <v>11</v>
      </c>
      <c r="J125" s="82">
        <v>3000000</v>
      </c>
      <c r="K125" s="82" t="s">
        <v>1038</v>
      </c>
      <c r="L125" s="81">
        <v>45658</v>
      </c>
      <c r="M125" s="81">
        <v>45731</v>
      </c>
      <c r="N125" s="82"/>
      <c r="O125" s="129">
        <v>46023</v>
      </c>
      <c r="P125" s="91">
        <v>18000</v>
      </c>
      <c r="Q125" s="71" t="s">
        <v>1200</v>
      </c>
      <c r="R125" s="71" t="s">
        <v>1902</v>
      </c>
      <c r="S125" s="148" t="s">
        <v>582</v>
      </c>
      <c r="T125" s="148" t="s">
        <v>582</v>
      </c>
      <c r="U125" s="148">
        <v>1260468</v>
      </c>
      <c r="V125" s="148"/>
      <c r="W125" s="148" t="s">
        <v>465</v>
      </c>
      <c r="X125" s="148" t="s">
        <v>1201</v>
      </c>
      <c r="Y125" s="55"/>
      <c r="Z125" s="55" t="s">
        <v>562</v>
      </c>
      <c r="AA125" s="82"/>
      <c r="AB125" s="82"/>
      <c r="AC125" s="82"/>
      <c r="AD125" s="82"/>
      <c r="AE125" s="82"/>
      <c r="AF125" s="82"/>
      <c r="AG125" s="71"/>
      <c r="AH125" s="82"/>
    </row>
    <row r="126" spans="1:34" ht="64.5" customHeight="1" x14ac:dyDescent="0.25">
      <c r="A126" s="109" t="b">
        <v>1</v>
      </c>
      <c r="B126" s="109" t="b">
        <v>1</v>
      </c>
      <c r="C126" s="109" t="b">
        <v>1</v>
      </c>
      <c r="D126" s="71" t="s">
        <v>512</v>
      </c>
      <c r="E126" s="82" t="s">
        <v>544</v>
      </c>
      <c r="F126" s="71" t="s">
        <v>1202</v>
      </c>
      <c r="G126" s="71" t="s">
        <v>545</v>
      </c>
      <c r="H126" s="71" t="s">
        <v>1203</v>
      </c>
      <c r="I126" s="82" t="s">
        <v>837</v>
      </c>
      <c r="J126" s="82">
        <v>79000000</v>
      </c>
      <c r="K126" s="82" t="s">
        <v>667</v>
      </c>
      <c r="L126" s="81">
        <v>45635</v>
      </c>
      <c r="M126" s="81">
        <v>45999</v>
      </c>
      <c r="N126" s="82">
        <f>1+1</f>
        <v>2</v>
      </c>
      <c r="O126" s="129">
        <v>45839</v>
      </c>
      <c r="P126" s="91">
        <v>37440</v>
      </c>
      <c r="Q126" s="71" t="s">
        <v>1204</v>
      </c>
      <c r="R126" s="71" t="s">
        <v>1205</v>
      </c>
      <c r="S126" s="148" t="s">
        <v>562</v>
      </c>
      <c r="T126" s="148" t="s">
        <v>582</v>
      </c>
      <c r="U126" s="199" t="s">
        <v>1206</v>
      </c>
      <c r="V126" s="148" t="s">
        <v>1207</v>
      </c>
      <c r="W126" s="148" t="s">
        <v>1208</v>
      </c>
      <c r="X126" s="148" t="s">
        <v>1209</v>
      </c>
      <c r="Y126" s="55" t="s">
        <v>610</v>
      </c>
      <c r="Z126" s="55" t="s">
        <v>562</v>
      </c>
      <c r="AA126" s="82"/>
      <c r="AB126" s="82"/>
      <c r="AC126" s="82"/>
      <c r="AD126" s="82"/>
      <c r="AE126" s="82"/>
      <c r="AF126" s="82"/>
      <c r="AG126" s="71"/>
      <c r="AH126" s="82"/>
    </row>
    <row r="127" spans="1:34" s="53" customFormat="1" ht="67.5" customHeight="1" x14ac:dyDescent="0.3">
      <c r="A127" s="119" t="b">
        <v>1</v>
      </c>
      <c r="B127" s="119" t="b">
        <v>1</v>
      </c>
      <c r="C127" s="119" t="b">
        <v>1</v>
      </c>
      <c r="D127" s="96" t="s">
        <v>512</v>
      </c>
      <c r="E127" s="95" t="s">
        <v>544</v>
      </c>
      <c r="F127" s="96" t="s">
        <v>1212</v>
      </c>
      <c r="G127" s="96" t="s">
        <v>545</v>
      </c>
      <c r="H127" s="96" t="s">
        <v>1213</v>
      </c>
      <c r="I127" s="95" t="s">
        <v>208</v>
      </c>
      <c r="J127" s="95" t="s">
        <v>1210</v>
      </c>
      <c r="K127" s="95" t="s">
        <v>838</v>
      </c>
      <c r="L127" s="105">
        <v>45698</v>
      </c>
      <c r="M127" s="105">
        <v>46062</v>
      </c>
      <c r="N127" s="95" t="s">
        <v>1146</v>
      </c>
      <c r="O127" s="131" t="s">
        <v>550</v>
      </c>
      <c r="P127" s="120">
        <v>65410</v>
      </c>
      <c r="Q127" s="96" t="s">
        <v>1214</v>
      </c>
      <c r="R127" s="96" t="s">
        <v>1215</v>
      </c>
      <c r="S127" s="149" t="s">
        <v>562</v>
      </c>
      <c r="T127" s="149" t="s">
        <v>582</v>
      </c>
      <c r="U127" s="149">
        <v>6588060</v>
      </c>
      <c r="V127" s="200" t="s">
        <v>1216</v>
      </c>
      <c r="W127" s="148" t="s">
        <v>563</v>
      </c>
      <c r="X127" s="149" t="s">
        <v>829</v>
      </c>
      <c r="Y127" s="146" t="s">
        <v>610</v>
      </c>
      <c r="Z127" s="146" t="s">
        <v>562</v>
      </c>
      <c r="AA127" s="95"/>
      <c r="AB127" s="95"/>
      <c r="AC127" s="95"/>
      <c r="AD127" s="95"/>
      <c r="AE127" s="95"/>
      <c r="AF127" s="95" t="s">
        <v>582</v>
      </c>
      <c r="AG127" s="96" t="s">
        <v>582</v>
      </c>
      <c r="AH127" s="95">
        <v>0</v>
      </c>
    </row>
    <row r="128" spans="1:34" ht="63.75" customHeight="1" x14ac:dyDescent="0.25">
      <c r="A128" s="109" t="b">
        <v>0</v>
      </c>
      <c r="B128" s="109" t="b">
        <v>1</v>
      </c>
      <c r="C128" s="109" t="b">
        <v>0</v>
      </c>
      <c r="D128" s="71" t="s">
        <v>511</v>
      </c>
      <c r="E128" s="82" t="s">
        <v>544</v>
      </c>
      <c r="F128" s="71" t="s">
        <v>1218</v>
      </c>
      <c r="G128" s="71" t="s">
        <v>724</v>
      </c>
      <c r="H128" s="82" t="s">
        <v>1219</v>
      </c>
      <c r="I128" s="82" t="s">
        <v>208</v>
      </c>
      <c r="J128" s="82" t="s">
        <v>1220</v>
      </c>
      <c r="K128" s="82" t="s">
        <v>794</v>
      </c>
      <c r="L128" s="81">
        <v>45748</v>
      </c>
      <c r="M128" s="81">
        <v>46112</v>
      </c>
      <c r="N128" s="82">
        <v>1</v>
      </c>
      <c r="O128" s="129"/>
      <c r="P128" s="91">
        <v>15000</v>
      </c>
      <c r="Q128" s="71" t="s">
        <v>1221</v>
      </c>
      <c r="R128" s="71" t="s">
        <v>1222</v>
      </c>
      <c r="S128" s="148" t="s">
        <v>582</v>
      </c>
      <c r="T128" s="148" t="s">
        <v>582</v>
      </c>
      <c r="U128" s="148">
        <v>2366616</v>
      </c>
      <c r="V128" s="148"/>
      <c r="W128" s="148" t="s">
        <v>902</v>
      </c>
      <c r="X128" s="148" t="s">
        <v>1223</v>
      </c>
      <c r="Y128" s="55" t="s">
        <v>584</v>
      </c>
      <c r="Z128" s="55" t="s">
        <v>562</v>
      </c>
      <c r="AA128" s="82"/>
      <c r="AB128" s="82"/>
      <c r="AC128" s="82"/>
      <c r="AD128" s="82"/>
      <c r="AE128" s="82"/>
      <c r="AF128" s="82"/>
      <c r="AG128" s="71"/>
      <c r="AH128" s="82"/>
    </row>
    <row r="129" spans="1:34" ht="69.75" customHeight="1" x14ac:dyDescent="0.25">
      <c r="A129" s="109" t="b">
        <v>1</v>
      </c>
      <c r="B129" s="109" t="b">
        <v>0</v>
      </c>
      <c r="C129" s="109" t="b">
        <v>0</v>
      </c>
      <c r="D129" s="71" t="s">
        <v>510</v>
      </c>
      <c r="E129" s="82" t="s">
        <v>544</v>
      </c>
      <c r="F129" s="71" t="s">
        <v>1224</v>
      </c>
      <c r="G129" s="71" t="s">
        <v>724</v>
      </c>
      <c r="H129" s="82" t="s">
        <v>1225</v>
      </c>
      <c r="I129" s="82" t="s">
        <v>208</v>
      </c>
      <c r="J129" s="82" t="s">
        <v>1220</v>
      </c>
      <c r="K129" s="82" t="s">
        <v>794</v>
      </c>
      <c r="L129" s="81">
        <v>45748</v>
      </c>
      <c r="M129" s="81">
        <v>46112</v>
      </c>
      <c r="N129" s="82">
        <v>1</v>
      </c>
      <c r="O129" s="129"/>
      <c r="P129" s="91">
        <v>15000</v>
      </c>
      <c r="Q129" s="71" t="s">
        <v>1221</v>
      </c>
      <c r="R129" s="71" t="s">
        <v>1222</v>
      </c>
      <c r="S129" s="148" t="s">
        <v>582</v>
      </c>
      <c r="T129" s="148" t="s">
        <v>582</v>
      </c>
      <c r="U129" s="148">
        <v>2366616</v>
      </c>
      <c r="V129" s="148"/>
      <c r="W129" s="148" t="s">
        <v>902</v>
      </c>
      <c r="X129" s="148" t="s">
        <v>1223</v>
      </c>
      <c r="Y129" s="55" t="s">
        <v>584</v>
      </c>
      <c r="Z129" s="55" t="s">
        <v>562</v>
      </c>
      <c r="AA129" s="82"/>
      <c r="AB129" s="82"/>
      <c r="AC129" s="82"/>
      <c r="AD129" s="82"/>
      <c r="AE129" s="82"/>
      <c r="AF129" s="82"/>
      <c r="AG129" s="71"/>
      <c r="AH129" s="82"/>
    </row>
    <row r="130" spans="1:34" ht="64.5" customHeight="1" x14ac:dyDescent="0.25">
      <c r="A130" s="109" t="b">
        <v>1</v>
      </c>
      <c r="B130" s="109" t="b">
        <v>0</v>
      </c>
      <c r="C130" s="109" t="b">
        <v>0</v>
      </c>
      <c r="D130" s="71" t="s">
        <v>510</v>
      </c>
      <c r="E130" s="82" t="s">
        <v>544</v>
      </c>
      <c r="F130" s="71" t="s">
        <v>1226</v>
      </c>
      <c r="G130" s="71" t="s">
        <v>724</v>
      </c>
      <c r="H130" s="71" t="s">
        <v>1227</v>
      </c>
      <c r="I130" s="82" t="s">
        <v>208</v>
      </c>
      <c r="J130" s="82">
        <v>30000000</v>
      </c>
      <c r="K130" s="82" t="s">
        <v>1038</v>
      </c>
      <c r="L130" s="81">
        <v>45719</v>
      </c>
      <c r="M130" s="81">
        <v>46081</v>
      </c>
      <c r="N130" s="82">
        <v>1</v>
      </c>
      <c r="O130" s="129"/>
      <c r="P130" s="91">
        <v>3800</v>
      </c>
      <c r="Q130" s="71" t="s">
        <v>1228</v>
      </c>
      <c r="R130" s="71" t="s">
        <v>1229</v>
      </c>
      <c r="S130" s="148" t="s">
        <v>584</v>
      </c>
      <c r="T130" s="148" t="s">
        <v>582</v>
      </c>
      <c r="U130" s="148">
        <v>4704124</v>
      </c>
      <c r="V130" s="148"/>
      <c r="W130" s="148" t="s">
        <v>699</v>
      </c>
      <c r="X130" s="148" t="s">
        <v>1230</v>
      </c>
      <c r="Y130" s="55" t="s">
        <v>584</v>
      </c>
      <c r="Z130" s="55" t="s">
        <v>562</v>
      </c>
      <c r="AA130" s="82"/>
      <c r="AB130" s="82"/>
      <c r="AC130" s="82"/>
      <c r="AD130" s="82"/>
      <c r="AE130" s="82"/>
      <c r="AF130" s="82"/>
      <c r="AG130" s="71"/>
      <c r="AH130" s="82"/>
    </row>
    <row r="131" spans="1:34" s="53" customFormat="1" ht="72.75" customHeight="1" x14ac:dyDescent="0.25">
      <c r="A131" s="119" t="b">
        <v>1</v>
      </c>
      <c r="B131" s="119" t="b">
        <v>1</v>
      </c>
      <c r="C131" s="119" t="b">
        <v>1</v>
      </c>
      <c r="D131" s="96" t="s">
        <v>512</v>
      </c>
      <c r="E131" s="95" t="s">
        <v>544</v>
      </c>
      <c r="F131" s="96" t="s">
        <v>1231</v>
      </c>
      <c r="G131" s="96" t="s">
        <v>724</v>
      </c>
      <c r="H131" s="96" t="s">
        <v>1232</v>
      </c>
      <c r="I131" s="95" t="s">
        <v>208</v>
      </c>
      <c r="J131" s="95">
        <v>79000000</v>
      </c>
      <c r="K131" s="95" t="s">
        <v>1038</v>
      </c>
      <c r="L131" s="105">
        <v>45677</v>
      </c>
      <c r="M131" s="105">
        <v>45708</v>
      </c>
      <c r="N131" s="95">
        <v>1</v>
      </c>
      <c r="O131" s="131"/>
      <c r="P131" s="120">
        <v>4690</v>
      </c>
      <c r="Q131" s="96" t="s">
        <v>1233</v>
      </c>
      <c r="R131" s="96" t="s">
        <v>1234</v>
      </c>
      <c r="S131" s="149" t="s">
        <v>582</v>
      </c>
      <c r="T131" s="149" t="s">
        <v>582</v>
      </c>
      <c r="U131" s="149">
        <v>1593831</v>
      </c>
      <c r="V131" s="149"/>
      <c r="W131" s="149" t="s">
        <v>554</v>
      </c>
      <c r="X131" s="149" t="s">
        <v>1088</v>
      </c>
      <c r="Y131" s="146" t="s">
        <v>584</v>
      </c>
      <c r="Z131" s="146" t="s">
        <v>562</v>
      </c>
      <c r="AA131" s="95"/>
      <c r="AB131" s="95"/>
      <c r="AC131" s="95"/>
      <c r="AD131" s="95"/>
      <c r="AE131" s="95"/>
      <c r="AF131" s="95"/>
      <c r="AG131" s="96"/>
      <c r="AH131" s="95"/>
    </row>
    <row r="132" spans="1:34" ht="62.25" customHeight="1" x14ac:dyDescent="0.25">
      <c r="A132" s="109" t="b">
        <v>0</v>
      </c>
      <c r="B132" s="109" t="b">
        <v>1</v>
      </c>
      <c r="C132" s="109" t="b">
        <v>0</v>
      </c>
      <c r="D132" s="71" t="s">
        <v>511</v>
      </c>
      <c r="E132" s="82" t="s">
        <v>544</v>
      </c>
      <c r="F132" s="71" t="s">
        <v>1235</v>
      </c>
      <c r="G132" s="71" t="s">
        <v>724</v>
      </c>
      <c r="H132" s="71" t="s">
        <v>1236</v>
      </c>
      <c r="I132" s="82" t="s">
        <v>208</v>
      </c>
      <c r="J132" s="82">
        <v>80000000</v>
      </c>
      <c r="K132" s="82" t="s">
        <v>1038</v>
      </c>
      <c r="L132" s="81">
        <v>45701</v>
      </c>
      <c r="M132" s="81">
        <v>46065</v>
      </c>
      <c r="N132" s="82">
        <v>1</v>
      </c>
      <c r="O132" s="129"/>
      <c r="P132" s="91">
        <v>5000</v>
      </c>
      <c r="Q132" s="71" t="s">
        <v>1237</v>
      </c>
      <c r="R132" s="71" t="s">
        <v>1238</v>
      </c>
      <c r="S132" s="148" t="s">
        <v>562</v>
      </c>
      <c r="T132" s="148" t="s">
        <v>584</v>
      </c>
      <c r="U132" s="148" t="s">
        <v>584</v>
      </c>
      <c r="V132" s="148"/>
      <c r="W132" s="148" t="s">
        <v>663</v>
      </c>
      <c r="X132" s="148" t="s">
        <v>1239</v>
      </c>
      <c r="Y132" s="55" t="s">
        <v>584</v>
      </c>
      <c r="Z132" s="55" t="s">
        <v>584</v>
      </c>
      <c r="AA132" s="82"/>
      <c r="AB132" s="82"/>
      <c r="AC132" s="82"/>
      <c r="AD132" s="82"/>
      <c r="AE132" s="82"/>
      <c r="AF132" s="82"/>
      <c r="AG132" s="71"/>
      <c r="AH132" s="82"/>
    </row>
    <row r="133" spans="1:34" ht="66" x14ac:dyDescent="0.25">
      <c r="A133" s="109" t="b">
        <v>0</v>
      </c>
      <c r="B133" s="109" t="b">
        <v>1</v>
      </c>
      <c r="C133" s="109" t="b">
        <v>0</v>
      </c>
      <c r="D133" s="71" t="s">
        <v>511</v>
      </c>
      <c r="E133" s="82" t="s">
        <v>544</v>
      </c>
      <c r="F133" s="71" t="s">
        <v>1240</v>
      </c>
      <c r="G133" s="71" t="s">
        <v>724</v>
      </c>
      <c r="H133" s="71" t="s">
        <v>1241</v>
      </c>
      <c r="I133" s="82" t="s">
        <v>208</v>
      </c>
      <c r="J133" s="82">
        <v>98000000</v>
      </c>
      <c r="K133" s="82" t="s">
        <v>794</v>
      </c>
      <c r="L133" s="81">
        <v>45717</v>
      </c>
      <c r="M133" s="81">
        <v>46811</v>
      </c>
      <c r="N133" s="82">
        <v>1</v>
      </c>
      <c r="O133" s="129"/>
      <c r="P133" s="91">
        <v>5500</v>
      </c>
      <c r="Q133" s="71" t="s">
        <v>1241</v>
      </c>
      <c r="R133" s="71" t="s">
        <v>1242</v>
      </c>
      <c r="S133" s="148" t="s">
        <v>562</v>
      </c>
      <c r="T133" s="148" t="s">
        <v>562</v>
      </c>
      <c r="U133" s="148">
        <v>1109447</v>
      </c>
      <c r="V133" s="148"/>
      <c r="W133" s="148" t="s">
        <v>699</v>
      </c>
      <c r="X133" s="148" t="s">
        <v>1243</v>
      </c>
      <c r="Y133" s="55" t="s">
        <v>584</v>
      </c>
      <c r="Z133" s="55" t="s">
        <v>582</v>
      </c>
      <c r="AA133" s="82"/>
      <c r="AB133" s="82"/>
      <c r="AC133" s="82"/>
      <c r="AD133" s="82"/>
      <c r="AE133" s="82"/>
      <c r="AF133" s="82"/>
      <c r="AG133" s="71"/>
      <c r="AH133" s="82"/>
    </row>
    <row r="134" spans="1:34" ht="69.599999999999994" customHeight="1" x14ac:dyDescent="0.25">
      <c r="A134" s="109" t="b">
        <v>1</v>
      </c>
      <c r="B134" s="109" t="b">
        <v>1</v>
      </c>
      <c r="C134" s="109" t="b">
        <v>1</v>
      </c>
      <c r="D134" s="71" t="s">
        <v>512</v>
      </c>
      <c r="E134" s="82" t="s">
        <v>544</v>
      </c>
      <c r="F134" s="71" t="s">
        <v>1244</v>
      </c>
      <c r="G134" s="71" t="s">
        <v>593</v>
      </c>
      <c r="H134" s="82" t="s">
        <v>1245</v>
      </c>
      <c r="I134" s="82" t="s">
        <v>11</v>
      </c>
      <c r="J134" s="82">
        <v>48000000</v>
      </c>
      <c r="K134" s="82" t="s">
        <v>1038</v>
      </c>
      <c r="L134" s="81">
        <v>45748</v>
      </c>
      <c r="M134" s="116">
        <v>46477</v>
      </c>
      <c r="N134" s="82">
        <v>1</v>
      </c>
      <c r="O134" s="129"/>
      <c r="P134" s="91">
        <v>5274.75</v>
      </c>
      <c r="Q134" s="71" t="s">
        <v>881</v>
      </c>
      <c r="R134" s="71" t="s">
        <v>882</v>
      </c>
      <c r="S134" s="55" t="s">
        <v>584</v>
      </c>
      <c r="T134" s="55" t="s">
        <v>582</v>
      </c>
      <c r="U134" s="191" t="s">
        <v>883</v>
      </c>
      <c r="V134" s="148"/>
      <c r="W134" s="148" t="s">
        <v>563</v>
      </c>
      <c r="X134" s="148" t="s">
        <v>643</v>
      </c>
      <c r="Y134" s="55" t="s">
        <v>610</v>
      </c>
      <c r="Z134" s="55" t="s">
        <v>562</v>
      </c>
      <c r="AA134" s="82"/>
      <c r="AB134" s="82"/>
      <c r="AC134" s="82"/>
      <c r="AD134" s="82"/>
      <c r="AE134" s="82"/>
      <c r="AF134" s="82"/>
      <c r="AG134" s="71"/>
      <c r="AH134" s="82"/>
    </row>
    <row r="135" spans="1:34" ht="75" customHeight="1" x14ac:dyDescent="0.25">
      <c r="A135" s="109" t="b">
        <v>1</v>
      </c>
      <c r="B135" s="109" t="b">
        <v>0</v>
      </c>
      <c r="C135" s="109" t="b">
        <v>0</v>
      </c>
      <c r="D135" s="71" t="s">
        <v>510</v>
      </c>
      <c r="E135" s="82" t="s">
        <v>544</v>
      </c>
      <c r="F135" s="71" t="s">
        <v>1246</v>
      </c>
      <c r="G135" s="71" t="s">
        <v>724</v>
      </c>
      <c r="H135" s="82" t="s">
        <v>1247</v>
      </c>
      <c r="I135" s="82" t="s">
        <v>11</v>
      </c>
      <c r="J135" s="82" t="s">
        <v>1248</v>
      </c>
      <c r="K135" s="82" t="s">
        <v>794</v>
      </c>
      <c r="L135" s="81">
        <v>45383</v>
      </c>
      <c r="M135" s="81">
        <v>46112</v>
      </c>
      <c r="N135" s="82">
        <v>2</v>
      </c>
      <c r="O135" s="129"/>
      <c r="P135" s="91">
        <v>20000</v>
      </c>
      <c r="Q135" s="71" t="s">
        <v>1249</v>
      </c>
      <c r="R135" s="71" t="s">
        <v>1250</v>
      </c>
      <c r="S135" s="148" t="s">
        <v>582</v>
      </c>
      <c r="T135" s="148" t="s">
        <v>582</v>
      </c>
      <c r="U135" s="148">
        <v>5195871</v>
      </c>
      <c r="V135" s="148"/>
      <c r="W135" s="148" t="s">
        <v>560</v>
      </c>
      <c r="X135" s="148" t="s">
        <v>1251</v>
      </c>
      <c r="Y135" s="55" t="s">
        <v>584</v>
      </c>
      <c r="Z135" s="55" t="s">
        <v>562</v>
      </c>
      <c r="AA135" s="82"/>
      <c r="AB135" s="82"/>
      <c r="AC135" s="82"/>
      <c r="AD135" s="82"/>
      <c r="AE135" s="82"/>
      <c r="AF135" s="82"/>
      <c r="AG135" s="71"/>
      <c r="AH135" s="82"/>
    </row>
    <row r="136" spans="1:34" s="53" customFormat="1" ht="66" x14ac:dyDescent="0.25">
      <c r="A136" s="119" t="b">
        <v>1</v>
      </c>
      <c r="B136" s="119" t="b">
        <v>1</v>
      </c>
      <c r="C136" s="119" t="b">
        <v>1</v>
      </c>
      <c r="D136" s="96" t="s">
        <v>512</v>
      </c>
      <c r="E136" s="95" t="s">
        <v>544</v>
      </c>
      <c r="F136" s="96" t="s">
        <v>1252</v>
      </c>
      <c r="G136" s="96" t="s">
        <v>724</v>
      </c>
      <c r="H136" s="96" t="s">
        <v>1253</v>
      </c>
      <c r="I136" s="95" t="s">
        <v>11</v>
      </c>
      <c r="J136" s="95" t="s">
        <v>1254</v>
      </c>
      <c r="K136" s="95" t="s">
        <v>794</v>
      </c>
      <c r="L136" s="105">
        <v>45663</v>
      </c>
      <c r="M136" s="105">
        <v>45843</v>
      </c>
      <c r="N136" s="95">
        <v>1</v>
      </c>
      <c r="O136" s="131"/>
      <c r="P136" s="120">
        <v>72600</v>
      </c>
      <c r="Q136" s="96" t="s">
        <v>1255</v>
      </c>
      <c r="R136" s="96" t="s">
        <v>1256</v>
      </c>
      <c r="S136" s="149" t="s">
        <v>582</v>
      </c>
      <c r="T136" s="149" t="s">
        <v>582</v>
      </c>
      <c r="U136" s="149">
        <v>5020374</v>
      </c>
      <c r="V136" s="149"/>
      <c r="W136" s="149" t="s">
        <v>663</v>
      </c>
      <c r="X136" s="149" t="s">
        <v>1257</v>
      </c>
      <c r="Y136" s="146" t="s">
        <v>584</v>
      </c>
      <c r="Z136" s="146" t="s">
        <v>562</v>
      </c>
      <c r="AA136" s="95"/>
      <c r="AB136" s="95"/>
      <c r="AC136" s="95"/>
      <c r="AD136" s="95"/>
      <c r="AE136" s="95"/>
      <c r="AF136" s="95"/>
      <c r="AG136" s="96"/>
      <c r="AH136" s="95"/>
    </row>
    <row r="137" spans="1:34" ht="61.5" customHeight="1" x14ac:dyDescent="0.25">
      <c r="A137" s="109" t="b">
        <v>1</v>
      </c>
      <c r="B137" s="109" t="b">
        <v>1</v>
      </c>
      <c r="C137" s="109" t="b">
        <v>1</v>
      </c>
      <c r="D137" s="71" t="s">
        <v>512</v>
      </c>
      <c r="E137" s="82" t="s">
        <v>544</v>
      </c>
      <c r="F137" s="71" t="s">
        <v>1258</v>
      </c>
      <c r="G137" s="71" t="s">
        <v>970</v>
      </c>
      <c r="H137" s="71" t="s">
        <v>1259</v>
      </c>
      <c r="I137" s="82" t="s">
        <v>11</v>
      </c>
      <c r="J137" s="82">
        <v>79211110</v>
      </c>
      <c r="K137" s="82" t="s">
        <v>794</v>
      </c>
      <c r="L137" s="81">
        <v>45748</v>
      </c>
      <c r="M137" s="81">
        <v>46873</v>
      </c>
      <c r="N137" s="82">
        <v>4</v>
      </c>
      <c r="O137" s="129"/>
      <c r="P137" s="91">
        <v>59616</v>
      </c>
      <c r="Q137" s="71" t="s">
        <v>1260</v>
      </c>
      <c r="R137" s="71" t="s">
        <v>1261</v>
      </c>
      <c r="S137" s="148" t="s">
        <v>627</v>
      </c>
      <c r="T137" s="148" t="s">
        <v>627</v>
      </c>
      <c r="U137" s="148" t="s">
        <v>550</v>
      </c>
      <c r="V137" s="148"/>
      <c r="W137" s="148" t="s">
        <v>554</v>
      </c>
      <c r="X137" s="148" t="s">
        <v>1262</v>
      </c>
      <c r="Y137" s="55" t="s">
        <v>584</v>
      </c>
      <c r="Z137" s="55" t="s">
        <v>562</v>
      </c>
      <c r="AA137" s="82"/>
      <c r="AB137" s="82"/>
      <c r="AC137" s="82"/>
      <c r="AD137" s="82"/>
      <c r="AE137" s="82"/>
      <c r="AF137" s="82"/>
      <c r="AG137" s="71"/>
      <c r="AH137" s="82"/>
    </row>
    <row r="138" spans="1:34" s="53" customFormat="1" ht="54.75" customHeight="1" x14ac:dyDescent="0.25">
      <c r="A138" s="119" t="b">
        <v>1</v>
      </c>
      <c r="B138" s="119" t="b">
        <v>0</v>
      </c>
      <c r="C138" s="119" t="b">
        <v>0</v>
      </c>
      <c r="D138" s="96" t="s">
        <v>510</v>
      </c>
      <c r="E138" s="95" t="s">
        <v>544</v>
      </c>
      <c r="F138" s="96" t="s">
        <v>1264</v>
      </c>
      <c r="G138" s="96" t="s">
        <v>724</v>
      </c>
      <c r="H138" s="96" t="s">
        <v>1265</v>
      </c>
      <c r="I138" s="95" t="s">
        <v>11</v>
      </c>
      <c r="J138" s="95">
        <v>77000000</v>
      </c>
      <c r="K138" s="95" t="s">
        <v>1038</v>
      </c>
      <c r="L138" s="105">
        <v>45582</v>
      </c>
      <c r="M138" s="105">
        <v>45644</v>
      </c>
      <c r="N138" s="95">
        <v>1</v>
      </c>
      <c r="O138" s="131"/>
      <c r="P138" s="120">
        <v>7591.2</v>
      </c>
      <c r="Q138" s="96" t="s">
        <v>1266</v>
      </c>
      <c r="R138" s="96" t="s">
        <v>1267</v>
      </c>
      <c r="S138" s="149" t="s">
        <v>562</v>
      </c>
      <c r="T138" s="149" t="s">
        <v>582</v>
      </c>
      <c r="U138" s="149">
        <v>8776536</v>
      </c>
      <c r="V138" s="149"/>
      <c r="W138" s="149" t="s">
        <v>755</v>
      </c>
      <c r="X138" s="149" t="s">
        <v>1268</v>
      </c>
      <c r="Y138" s="146" t="s">
        <v>584</v>
      </c>
      <c r="Z138" s="146" t="s">
        <v>562</v>
      </c>
      <c r="AA138" s="95"/>
      <c r="AB138" s="95"/>
      <c r="AC138" s="95"/>
      <c r="AD138" s="95"/>
      <c r="AE138" s="95"/>
      <c r="AF138" s="95"/>
      <c r="AG138" s="96"/>
      <c r="AH138" s="95"/>
    </row>
    <row r="139" spans="1:34" s="53" customFormat="1" ht="62.25" customHeight="1" x14ac:dyDescent="0.25">
      <c r="A139" s="119" t="b">
        <v>0</v>
      </c>
      <c r="B139" s="119" t="b">
        <v>1</v>
      </c>
      <c r="C139" s="119" t="b">
        <v>0</v>
      </c>
      <c r="D139" s="96" t="s">
        <v>511</v>
      </c>
      <c r="E139" s="95" t="s">
        <v>544</v>
      </c>
      <c r="F139" s="96" t="s">
        <v>1269</v>
      </c>
      <c r="G139" s="96" t="s">
        <v>724</v>
      </c>
      <c r="H139" s="95" t="s">
        <v>1270</v>
      </c>
      <c r="I139" s="95" t="s">
        <v>1271</v>
      </c>
      <c r="J139" s="95" t="s">
        <v>1272</v>
      </c>
      <c r="K139" s="95" t="s">
        <v>1038</v>
      </c>
      <c r="L139" s="105">
        <v>45712</v>
      </c>
      <c r="M139" s="105">
        <v>45775</v>
      </c>
      <c r="N139" s="95">
        <v>1</v>
      </c>
      <c r="O139" s="131"/>
      <c r="P139" s="120">
        <v>9460</v>
      </c>
      <c r="Q139" s="96" t="s">
        <v>1273</v>
      </c>
      <c r="R139" s="96" t="s">
        <v>1274</v>
      </c>
      <c r="S139" s="149" t="s">
        <v>562</v>
      </c>
      <c r="T139" s="149" t="s">
        <v>582</v>
      </c>
      <c r="U139" s="149">
        <v>3553820</v>
      </c>
      <c r="V139" s="149"/>
      <c r="W139" s="149" t="s">
        <v>599</v>
      </c>
      <c r="X139" s="149" t="s">
        <v>980</v>
      </c>
      <c r="Y139" s="146" t="s">
        <v>584</v>
      </c>
      <c r="Z139" s="146" t="s">
        <v>562</v>
      </c>
      <c r="AA139" s="95"/>
      <c r="AB139" s="95"/>
      <c r="AC139" s="95"/>
      <c r="AD139" s="95"/>
      <c r="AE139" s="95"/>
      <c r="AF139" s="95"/>
      <c r="AG139" s="96"/>
      <c r="AH139" s="95"/>
    </row>
    <row r="140" spans="1:34" s="53" customFormat="1" ht="69.75" customHeight="1" x14ac:dyDescent="0.25">
      <c r="A140" s="119" t="b">
        <v>1</v>
      </c>
      <c r="B140" s="119" t="b">
        <v>1</v>
      </c>
      <c r="C140" s="119" t="b">
        <v>1</v>
      </c>
      <c r="D140" s="96" t="s">
        <v>512</v>
      </c>
      <c r="E140" s="95" t="s">
        <v>544</v>
      </c>
      <c r="F140" s="96" t="s">
        <v>1275</v>
      </c>
      <c r="G140" s="96" t="s">
        <v>724</v>
      </c>
      <c r="H140" s="95" t="s">
        <v>1276</v>
      </c>
      <c r="I140" s="95" t="s">
        <v>11</v>
      </c>
      <c r="J140" s="95" t="s">
        <v>1277</v>
      </c>
      <c r="K140" s="95" t="s">
        <v>1038</v>
      </c>
      <c r="L140" s="105">
        <v>45658</v>
      </c>
      <c r="M140" s="105">
        <v>45747</v>
      </c>
      <c r="N140" s="95">
        <v>1</v>
      </c>
      <c r="O140" s="131"/>
      <c r="P140" s="120">
        <v>5000</v>
      </c>
      <c r="Q140" s="96" t="s">
        <v>1278</v>
      </c>
      <c r="R140" s="96" t="s">
        <v>1279</v>
      </c>
      <c r="S140" s="149" t="s">
        <v>582</v>
      </c>
      <c r="T140" s="149" t="s">
        <v>582</v>
      </c>
      <c r="U140" s="149" t="s">
        <v>584</v>
      </c>
      <c r="V140" s="149"/>
      <c r="W140" s="149" t="s">
        <v>902</v>
      </c>
      <c r="X140" s="149" t="s">
        <v>1280</v>
      </c>
      <c r="Y140" s="146" t="s">
        <v>584</v>
      </c>
      <c r="Z140" s="146" t="s">
        <v>562</v>
      </c>
      <c r="AA140" s="95"/>
      <c r="AB140" s="95"/>
      <c r="AC140" s="95"/>
      <c r="AD140" s="95"/>
      <c r="AE140" s="95"/>
      <c r="AF140" s="95"/>
      <c r="AG140" s="96"/>
      <c r="AH140" s="95"/>
    </row>
    <row r="141" spans="1:34" s="53" customFormat="1" ht="60" customHeight="1" x14ac:dyDescent="0.25">
      <c r="A141" s="119" t="b">
        <v>1</v>
      </c>
      <c r="B141" s="119" t="b">
        <v>0</v>
      </c>
      <c r="C141" s="119" t="b">
        <v>0</v>
      </c>
      <c r="D141" s="96" t="s">
        <v>510</v>
      </c>
      <c r="E141" s="95" t="s">
        <v>544</v>
      </c>
      <c r="F141" s="96" t="s">
        <v>1281</v>
      </c>
      <c r="G141" s="96" t="s">
        <v>1050</v>
      </c>
      <c r="H141" s="96" t="s">
        <v>1282</v>
      </c>
      <c r="I141" s="95" t="s">
        <v>559</v>
      </c>
      <c r="J141" s="95">
        <v>92000000</v>
      </c>
      <c r="K141" s="95" t="s">
        <v>1038</v>
      </c>
      <c r="L141" s="105">
        <v>45698</v>
      </c>
      <c r="M141" s="105">
        <v>45777</v>
      </c>
      <c r="N141" s="95">
        <v>1</v>
      </c>
      <c r="O141" s="131"/>
      <c r="P141" s="120">
        <v>59967</v>
      </c>
      <c r="Q141" s="96" t="s">
        <v>1283</v>
      </c>
      <c r="R141" s="96" t="s">
        <v>1284</v>
      </c>
      <c r="S141" s="149" t="s">
        <v>582</v>
      </c>
      <c r="T141" s="149" t="s">
        <v>582</v>
      </c>
      <c r="U141" s="149">
        <v>1704623</v>
      </c>
      <c r="V141" s="149"/>
      <c r="W141" s="149" t="s">
        <v>699</v>
      </c>
      <c r="X141" s="149" t="s">
        <v>1109</v>
      </c>
      <c r="Y141" s="146" t="s">
        <v>584</v>
      </c>
      <c r="Z141" s="146" t="s">
        <v>562</v>
      </c>
      <c r="AA141" s="95"/>
      <c r="AB141" s="95"/>
      <c r="AC141" s="95"/>
      <c r="AD141" s="95"/>
      <c r="AE141" s="95"/>
      <c r="AF141" s="95"/>
      <c r="AG141" s="96"/>
      <c r="AH141" s="95"/>
    </row>
    <row r="142" spans="1:34" s="53" customFormat="1" ht="50.25" customHeight="1" x14ac:dyDescent="0.25">
      <c r="A142" s="119" t="b">
        <v>1</v>
      </c>
      <c r="B142" s="119" t="b">
        <v>0</v>
      </c>
      <c r="C142" s="119" t="b">
        <v>0</v>
      </c>
      <c r="D142" s="96" t="s">
        <v>510</v>
      </c>
      <c r="E142" s="95" t="s">
        <v>544</v>
      </c>
      <c r="F142" s="96" t="s">
        <v>1285</v>
      </c>
      <c r="G142" s="96" t="s">
        <v>792</v>
      </c>
      <c r="H142" s="96" t="s">
        <v>1286</v>
      </c>
      <c r="I142" s="95" t="s">
        <v>11</v>
      </c>
      <c r="J142" s="95" t="s">
        <v>1287</v>
      </c>
      <c r="K142" s="95" t="s">
        <v>1038</v>
      </c>
      <c r="L142" s="105">
        <v>45674</v>
      </c>
      <c r="M142" s="105">
        <v>45747</v>
      </c>
      <c r="N142" s="95">
        <v>1</v>
      </c>
      <c r="O142" s="131"/>
      <c r="P142" s="120">
        <v>12300</v>
      </c>
      <c r="Q142" s="96" t="s">
        <v>1288</v>
      </c>
      <c r="R142" s="96" t="s">
        <v>1289</v>
      </c>
      <c r="S142" s="149" t="s">
        <v>562</v>
      </c>
      <c r="T142" s="149" t="s">
        <v>582</v>
      </c>
      <c r="U142" s="149">
        <v>7650324</v>
      </c>
      <c r="V142" s="149"/>
      <c r="W142" s="149" t="s">
        <v>663</v>
      </c>
      <c r="X142" s="149" t="s">
        <v>1290</v>
      </c>
      <c r="Y142" s="146" t="s">
        <v>584</v>
      </c>
      <c r="Z142" s="146" t="s">
        <v>562</v>
      </c>
      <c r="AA142" s="95"/>
      <c r="AB142" s="95"/>
      <c r="AC142" s="95"/>
      <c r="AD142" s="95"/>
      <c r="AE142" s="95"/>
      <c r="AF142" s="95"/>
      <c r="AG142" s="96"/>
      <c r="AH142" s="95"/>
    </row>
    <row r="143" spans="1:34" ht="52.5" customHeight="1" x14ac:dyDescent="0.25">
      <c r="A143" s="109" t="b">
        <v>0</v>
      </c>
      <c r="B143" s="109" t="b">
        <v>1</v>
      </c>
      <c r="C143" s="109" t="b">
        <v>0</v>
      </c>
      <c r="D143" s="71" t="s">
        <v>511</v>
      </c>
      <c r="E143" s="82" t="s">
        <v>544</v>
      </c>
      <c r="F143" s="71" t="s">
        <v>1291</v>
      </c>
      <c r="G143" s="71" t="s">
        <v>792</v>
      </c>
      <c r="H143" s="71" t="s">
        <v>1292</v>
      </c>
      <c r="I143" s="82" t="s">
        <v>304</v>
      </c>
      <c r="J143" s="82">
        <v>48000000</v>
      </c>
      <c r="K143" s="82" t="s">
        <v>794</v>
      </c>
      <c r="L143" s="81">
        <v>45656</v>
      </c>
      <c r="M143" s="81">
        <v>46385</v>
      </c>
      <c r="N143" s="82">
        <v>2</v>
      </c>
      <c r="O143" s="129"/>
      <c r="P143" s="91">
        <v>12005.77</v>
      </c>
      <c r="Q143" s="71" t="s">
        <v>1293</v>
      </c>
      <c r="R143" s="71" t="s">
        <v>1294</v>
      </c>
      <c r="S143" s="148" t="s">
        <v>582</v>
      </c>
      <c r="T143" s="148" t="s">
        <v>582</v>
      </c>
      <c r="U143" s="148">
        <v>2183240</v>
      </c>
      <c r="V143" s="148"/>
      <c r="W143" s="148" t="s">
        <v>563</v>
      </c>
      <c r="X143" s="148" t="s">
        <v>1295</v>
      </c>
      <c r="Y143" s="55" t="s">
        <v>584</v>
      </c>
      <c r="Z143" s="55" t="s">
        <v>562</v>
      </c>
      <c r="AA143" s="82"/>
      <c r="AB143" s="82"/>
      <c r="AC143" s="82"/>
      <c r="AD143" s="82"/>
      <c r="AE143" s="82"/>
      <c r="AF143" s="82"/>
      <c r="AG143" s="71"/>
      <c r="AH143" s="82"/>
    </row>
    <row r="144" spans="1:34" ht="48" customHeight="1" x14ac:dyDescent="0.25">
      <c r="A144" s="109" t="b">
        <v>1</v>
      </c>
      <c r="B144" s="109" t="b">
        <v>0</v>
      </c>
      <c r="C144" s="109" t="b">
        <v>0</v>
      </c>
      <c r="D144" s="71" t="s">
        <v>510</v>
      </c>
      <c r="E144" s="82" t="s">
        <v>544</v>
      </c>
      <c r="F144" s="71" t="s">
        <v>1296</v>
      </c>
      <c r="G144" s="71" t="s">
        <v>593</v>
      </c>
      <c r="H144" s="71" t="s">
        <v>1297</v>
      </c>
      <c r="I144" s="82" t="s">
        <v>11</v>
      </c>
      <c r="J144" s="82" t="s">
        <v>1298</v>
      </c>
      <c r="K144" s="82" t="s">
        <v>1038</v>
      </c>
      <c r="L144" s="81">
        <v>45611</v>
      </c>
      <c r="M144" s="81">
        <v>46004</v>
      </c>
      <c r="N144" s="82">
        <v>2</v>
      </c>
      <c r="O144" s="129"/>
      <c r="P144" s="91">
        <v>33915</v>
      </c>
      <c r="Q144" s="71" t="s">
        <v>1163</v>
      </c>
      <c r="R144" s="71" t="s">
        <v>1164</v>
      </c>
      <c r="S144" s="148" t="s">
        <v>582</v>
      </c>
      <c r="T144" s="148" t="s">
        <v>582</v>
      </c>
      <c r="U144" s="148">
        <v>5313134</v>
      </c>
      <c r="V144" s="148"/>
      <c r="W144" s="148" t="s">
        <v>599</v>
      </c>
      <c r="X144" s="148" t="s">
        <v>1165</v>
      </c>
      <c r="Y144" s="55" t="s">
        <v>584</v>
      </c>
      <c r="Z144" s="55" t="s">
        <v>562</v>
      </c>
      <c r="AA144" s="82"/>
      <c r="AB144" s="82"/>
      <c r="AC144" s="82"/>
      <c r="AD144" s="82"/>
      <c r="AE144" s="82"/>
      <c r="AF144" s="82"/>
      <c r="AG144" s="71"/>
      <c r="AH144" s="82"/>
    </row>
    <row r="145" spans="1:34" ht="51" customHeight="1" x14ac:dyDescent="0.25">
      <c r="A145" s="109" t="b">
        <v>1</v>
      </c>
      <c r="B145" s="109" t="b">
        <v>0</v>
      </c>
      <c r="C145" s="109" t="b">
        <v>0</v>
      </c>
      <c r="D145" s="71" t="s">
        <v>510</v>
      </c>
      <c r="E145" s="82" t="s">
        <v>544</v>
      </c>
      <c r="F145" s="71" t="s">
        <v>1299</v>
      </c>
      <c r="G145" s="71" t="s">
        <v>724</v>
      </c>
      <c r="H145" s="71" t="s">
        <v>1300</v>
      </c>
      <c r="I145" s="82" t="s">
        <v>304</v>
      </c>
      <c r="J145" s="82">
        <v>48000000</v>
      </c>
      <c r="K145" s="82" t="s">
        <v>794</v>
      </c>
      <c r="L145" s="81">
        <v>45689</v>
      </c>
      <c r="M145" s="81">
        <v>46053</v>
      </c>
      <c r="N145" s="82">
        <v>1</v>
      </c>
      <c r="O145" s="129"/>
      <c r="P145" s="91">
        <v>17127.04</v>
      </c>
      <c r="Q145" s="71" t="s">
        <v>1301</v>
      </c>
      <c r="R145" s="71" t="s">
        <v>1302</v>
      </c>
      <c r="S145" s="148" t="s">
        <v>582</v>
      </c>
      <c r="T145" s="148" t="s">
        <v>582</v>
      </c>
      <c r="U145" s="148">
        <v>1872220</v>
      </c>
      <c r="V145" s="148"/>
      <c r="W145" s="148" t="s">
        <v>563</v>
      </c>
      <c r="X145" s="148" t="s">
        <v>643</v>
      </c>
      <c r="Y145" s="55" t="s">
        <v>584</v>
      </c>
      <c r="Z145" s="55" t="s">
        <v>562</v>
      </c>
      <c r="AA145" s="82"/>
      <c r="AB145" s="82"/>
      <c r="AC145" s="82"/>
      <c r="AD145" s="82"/>
      <c r="AE145" s="82"/>
      <c r="AF145" s="82"/>
      <c r="AG145" s="71"/>
      <c r="AH145" s="82"/>
    </row>
    <row r="146" spans="1:34" ht="49.5" customHeight="1" x14ac:dyDescent="0.25">
      <c r="A146" s="109" t="b">
        <v>0</v>
      </c>
      <c r="B146" s="109" t="b">
        <v>1</v>
      </c>
      <c r="C146" s="109" t="b">
        <v>0</v>
      </c>
      <c r="D146" s="71" t="s">
        <v>511</v>
      </c>
      <c r="E146" s="82" t="s">
        <v>544</v>
      </c>
      <c r="F146" s="71" t="s">
        <v>1303</v>
      </c>
      <c r="G146" s="71" t="s">
        <v>724</v>
      </c>
      <c r="H146" s="71" t="s">
        <v>1304</v>
      </c>
      <c r="I146" s="82" t="s">
        <v>304</v>
      </c>
      <c r="J146" s="82">
        <v>48000000</v>
      </c>
      <c r="K146" s="82" t="s">
        <v>794</v>
      </c>
      <c r="L146" s="81">
        <v>45730</v>
      </c>
      <c r="M146" s="81">
        <v>46825</v>
      </c>
      <c r="N146" s="82">
        <v>3</v>
      </c>
      <c r="O146" s="129"/>
      <c r="P146" s="91">
        <v>44964</v>
      </c>
      <c r="Q146" s="71" t="s">
        <v>1305</v>
      </c>
      <c r="R146" s="71" t="s">
        <v>1306</v>
      </c>
      <c r="S146" s="148" t="s">
        <v>562</v>
      </c>
      <c r="T146" s="148" t="s">
        <v>627</v>
      </c>
      <c r="U146" s="148" t="s">
        <v>550</v>
      </c>
      <c r="V146" s="148"/>
      <c r="W146" s="148" t="s">
        <v>687</v>
      </c>
      <c r="X146" s="148" t="s">
        <v>957</v>
      </c>
      <c r="Y146" s="55" t="s">
        <v>584</v>
      </c>
      <c r="Z146" s="55" t="s">
        <v>562</v>
      </c>
      <c r="AA146" s="82"/>
      <c r="AB146" s="82"/>
      <c r="AC146" s="82"/>
      <c r="AD146" s="82"/>
      <c r="AE146" s="82"/>
      <c r="AF146" s="82"/>
      <c r="AG146" s="71"/>
      <c r="AH146" s="82"/>
    </row>
    <row r="147" spans="1:34" ht="62.25" customHeight="1" x14ac:dyDescent="0.25">
      <c r="A147" s="109" t="b">
        <v>1</v>
      </c>
      <c r="B147" s="109" t="b">
        <v>0</v>
      </c>
      <c r="C147" s="109" t="b">
        <v>0</v>
      </c>
      <c r="D147" s="71" t="s">
        <v>510</v>
      </c>
      <c r="E147" s="82" t="s">
        <v>778</v>
      </c>
      <c r="F147" s="71" t="s">
        <v>1307</v>
      </c>
      <c r="G147" s="71" t="s">
        <v>545</v>
      </c>
      <c r="H147" s="71" t="s">
        <v>1308</v>
      </c>
      <c r="I147" s="82" t="s">
        <v>208</v>
      </c>
      <c r="J147" s="82">
        <v>73000000</v>
      </c>
      <c r="K147" s="82" t="s">
        <v>587</v>
      </c>
      <c r="L147" s="81">
        <v>45733</v>
      </c>
      <c r="M147" s="81">
        <v>46097</v>
      </c>
      <c r="N147" s="82">
        <v>1</v>
      </c>
      <c r="O147" s="129"/>
      <c r="P147" s="91">
        <v>17862</v>
      </c>
      <c r="Q147" s="71" t="s">
        <v>1309</v>
      </c>
      <c r="R147" s="71" t="s">
        <v>1310</v>
      </c>
      <c r="S147" s="148" t="s">
        <v>582</v>
      </c>
      <c r="T147" s="148" t="s">
        <v>553</v>
      </c>
      <c r="U147" s="148">
        <v>8229264</v>
      </c>
      <c r="V147" s="148"/>
      <c r="W147" s="148" t="s">
        <v>1311</v>
      </c>
      <c r="X147" s="148" t="s">
        <v>1082</v>
      </c>
      <c r="Y147" s="55"/>
      <c r="Z147" s="55" t="s">
        <v>562</v>
      </c>
      <c r="AA147" s="82"/>
      <c r="AB147" s="82"/>
      <c r="AC147" s="82"/>
      <c r="AD147" s="82"/>
      <c r="AE147" s="82"/>
      <c r="AF147" s="82"/>
      <c r="AG147" s="71"/>
      <c r="AH147" s="82"/>
    </row>
    <row r="148" spans="1:34" s="53" customFormat="1" ht="57" customHeight="1" x14ac:dyDescent="0.25">
      <c r="A148" s="119" t="b">
        <v>1</v>
      </c>
      <c r="B148" s="119" t="b">
        <v>0</v>
      </c>
      <c r="C148" s="119" t="b">
        <v>0</v>
      </c>
      <c r="D148" s="96" t="s">
        <v>510</v>
      </c>
      <c r="E148" s="95" t="s">
        <v>544</v>
      </c>
      <c r="F148" s="96" t="s">
        <v>1312</v>
      </c>
      <c r="G148" s="96" t="s">
        <v>970</v>
      </c>
      <c r="H148" s="96" t="s">
        <v>1031</v>
      </c>
      <c r="I148" s="95" t="s">
        <v>11</v>
      </c>
      <c r="J148" s="95" t="s">
        <v>1313</v>
      </c>
      <c r="K148" s="95" t="s">
        <v>1038</v>
      </c>
      <c r="L148" s="105">
        <v>45839</v>
      </c>
      <c r="M148" s="105">
        <v>46112</v>
      </c>
      <c r="N148" s="95">
        <v>1</v>
      </c>
      <c r="O148" s="131"/>
      <c r="P148" s="120">
        <v>185250</v>
      </c>
      <c r="Q148" s="96" t="s">
        <v>1314</v>
      </c>
      <c r="R148" s="96" t="s">
        <v>1315</v>
      </c>
      <c r="S148" s="149" t="s">
        <v>582</v>
      </c>
      <c r="T148" s="149" t="s">
        <v>582</v>
      </c>
      <c r="U148" s="149">
        <v>3079282</v>
      </c>
      <c r="V148" s="149"/>
      <c r="W148" s="149" t="s">
        <v>599</v>
      </c>
      <c r="X148" s="149" t="s">
        <v>1034</v>
      </c>
      <c r="Y148" s="146" t="s">
        <v>584</v>
      </c>
      <c r="Z148" s="146" t="s">
        <v>562</v>
      </c>
      <c r="AA148" s="95"/>
      <c r="AB148" s="95"/>
      <c r="AC148" s="95"/>
      <c r="AD148" s="95"/>
      <c r="AE148" s="95"/>
      <c r="AF148" s="95"/>
      <c r="AG148" s="96"/>
      <c r="AH148" s="95"/>
    </row>
    <row r="149" spans="1:34" ht="59.25" customHeight="1" x14ac:dyDescent="0.25">
      <c r="A149" s="109" t="b">
        <v>1</v>
      </c>
      <c r="B149" s="109" t="b">
        <v>0</v>
      </c>
      <c r="C149" s="109" t="b">
        <v>0</v>
      </c>
      <c r="D149" s="71" t="s">
        <v>510</v>
      </c>
      <c r="E149" s="82" t="s">
        <v>544</v>
      </c>
      <c r="F149" s="71" t="s">
        <v>1316</v>
      </c>
      <c r="G149" s="71" t="s">
        <v>545</v>
      </c>
      <c r="H149" s="71" t="s">
        <v>1317</v>
      </c>
      <c r="I149" s="82" t="s">
        <v>11</v>
      </c>
      <c r="J149" s="82" t="s">
        <v>1179</v>
      </c>
      <c r="K149" s="82" t="s">
        <v>794</v>
      </c>
      <c r="L149" s="81">
        <v>45748</v>
      </c>
      <c r="M149" s="81">
        <v>46477</v>
      </c>
      <c r="N149" s="82">
        <v>1</v>
      </c>
      <c r="O149" s="129"/>
      <c r="P149" s="91">
        <v>346626</v>
      </c>
      <c r="Q149" s="71" t="s">
        <v>1318</v>
      </c>
      <c r="R149" s="71" t="s">
        <v>1319</v>
      </c>
      <c r="S149" s="148" t="s">
        <v>582</v>
      </c>
      <c r="T149" s="148" t="s">
        <v>582</v>
      </c>
      <c r="U149" s="148" t="s">
        <v>1320</v>
      </c>
      <c r="V149" s="148"/>
      <c r="W149" s="148" t="s">
        <v>1321</v>
      </c>
      <c r="X149" s="148" t="s">
        <v>1181</v>
      </c>
      <c r="Y149" s="55" t="s">
        <v>584</v>
      </c>
      <c r="Z149" s="55" t="s">
        <v>562</v>
      </c>
      <c r="AA149" s="82"/>
      <c r="AB149" s="82"/>
      <c r="AC149" s="82"/>
      <c r="AD149" s="82"/>
      <c r="AE149" s="82"/>
      <c r="AF149" s="82"/>
      <c r="AG149" s="71"/>
      <c r="AH149" s="71" t="s">
        <v>1322</v>
      </c>
    </row>
    <row r="150" spans="1:34" ht="60" customHeight="1" x14ac:dyDescent="0.25">
      <c r="A150" s="109" t="b">
        <v>0</v>
      </c>
      <c r="B150" s="109" t="b">
        <v>1</v>
      </c>
      <c r="C150" s="109" t="b">
        <v>0</v>
      </c>
      <c r="D150" s="71" t="s">
        <v>511</v>
      </c>
      <c r="E150" s="82" t="s">
        <v>544</v>
      </c>
      <c r="F150" s="71" t="s">
        <v>1323</v>
      </c>
      <c r="G150" s="71" t="s">
        <v>545</v>
      </c>
      <c r="H150" s="71" t="s">
        <v>1324</v>
      </c>
      <c r="I150" s="82" t="s">
        <v>11</v>
      </c>
      <c r="J150" s="82" t="s">
        <v>1179</v>
      </c>
      <c r="K150" s="82" t="s">
        <v>667</v>
      </c>
      <c r="L150" s="81">
        <v>45748</v>
      </c>
      <c r="M150" s="81">
        <v>46477</v>
      </c>
      <c r="N150" s="82">
        <v>1</v>
      </c>
      <c r="O150" s="129"/>
      <c r="P150" s="91">
        <v>330492</v>
      </c>
      <c r="Q150" s="71" t="s">
        <v>1318</v>
      </c>
      <c r="R150" s="71" t="s">
        <v>1319</v>
      </c>
      <c r="S150" s="148" t="s">
        <v>582</v>
      </c>
      <c r="T150" s="148" t="s">
        <v>582</v>
      </c>
      <c r="U150" s="148" t="s">
        <v>1320</v>
      </c>
      <c r="V150" s="148"/>
      <c r="W150" s="148" t="s">
        <v>1321</v>
      </c>
      <c r="X150" s="148" t="s">
        <v>1181</v>
      </c>
      <c r="Y150" s="55" t="s">
        <v>584</v>
      </c>
      <c r="Z150" s="55" t="s">
        <v>562</v>
      </c>
      <c r="AA150" s="82"/>
      <c r="AB150" s="82"/>
      <c r="AC150" s="82"/>
      <c r="AD150" s="82"/>
      <c r="AE150" s="82"/>
      <c r="AF150" s="82"/>
      <c r="AG150" s="71"/>
      <c r="AH150" s="71" t="s">
        <v>1322</v>
      </c>
    </row>
    <row r="151" spans="1:34" ht="65.25" customHeight="1" x14ac:dyDescent="0.25">
      <c r="A151" s="109" t="b">
        <v>0</v>
      </c>
      <c r="B151" s="109" t="b">
        <v>1</v>
      </c>
      <c r="C151" s="109" t="b">
        <v>0</v>
      </c>
      <c r="D151" s="71" t="s">
        <v>511</v>
      </c>
      <c r="E151" s="82" t="s">
        <v>544</v>
      </c>
      <c r="F151" s="71" t="s">
        <v>1325</v>
      </c>
      <c r="G151" s="71" t="s">
        <v>545</v>
      </c>
      <c r="H151" s="71" t="s">
        <v>1326</v>
      </c>
      <c r="I151" s="82" t="s">
        <v>208</v>
      </c>
      <c r="J151" s="82" t="s">
        <v>1327</v>
      </c>
      <c r="K151" s="82" t="s">
        <v>1038</v>
      </c>
      <c r="L151" s="81">
        <v>45748</v>
      </c>
      <c r="M151" s="81">
        <v>46477</v>
      </c>
      <c r="N151" s="82">
        <v>1</v>
      </c>
      <c r="O151" s="129"/>
      <c r="P151" s="91">
        <v>13000</v>
      </c>
      <c r="Q151" s="71" t="s">
        <v>1328</v>
      </c>
      <c r="R151" s="71" t="s">
        <v>1329</v>
      </c>
      <c r="S151" s="148" t="s">
        <v>562</v>
      </c>
      <c r="T151" s="148" t="s">
        <v>562</v>
      </c>
      <c r="U151" s="148" t="s">
        <v>1330</v>
      </c>
      <c r="V151" s="148"/>
      <c r="W151" s="148" t="s">
        <v>663</v>
      </c>
      <c r="X151" s="148" t="s">
        <v>1331</v>
      </c>
      <c r="Y151" s="55" t="s">
        <v>584</v>
      </c>
      <c r="Z151" s="55" t="s">
        <v>562</v>
      </c>
      <c r="AA151" s="82"/>
      <c r="AB151" s="82"/>
      <c r="AC151" s="82"/>
      <c r="AD151" s="82"/>
      <c r="AE151" s="82"/>
      <c r="AF151" s="82"/>
      <c r="AG151" s="71"/>
      <c r="AH151" s="82"/>
    </row>
    <row r="152" spans="1:34" ht="68.25" customHeight="1" x14ac:dyDescent="0.25">
      <c r="A152" s="109" t="b">
        <v>1</v>
      </c>
      <c r="B152" s="109" t="b">
        <v>1</v>
      </c>
      <c r="C152" s="109" t="b">
        <v>1</v>
      </c>
      <c r="D152" s="71" t="s">
        <v>512</v>
      </c>
      <c r="E152" s="82" t="s">
        <v>544</v>
      </c>
      <c r="F152" s="71" t="s">
        <v>1332</v>
      </c>
      <c r="G152" s="71" t="s">
        <v>623</v>
      </c>
      <c r="H152" s="71" t="s">
        <v>1333</v>
      </c>
      <c r="I152" s="82" t="s">
        <v>11</v>
      </c>
      <c r="J152" s="82">
        <v>48000000</v>
      </c>
      <c r="K152" s="82" t="s">
        <v>794</v>
      </c>
      <c r="L152" s="81">
        <v>45748</v>
      </c>
      <c r="M152" s="81">
        <v>46843</v>
      </c>
      <c r="N152" s="82">
        <v>3</v>
      </c>
      <c r="O152" s="129"/>
      <c r="P152" s="91">
        <v>15147</v>
      </c>
      <c r="Q152" s="71" t="s">
        <v>1334</v>
      </c>
      <c r="R152" s="71" t="s">
        <v>1335</v>
      </c>
      <c r="S152" s="148" t="s">
        <v>582</v>
      </c>
      <c r="T152" s="148" t="s">
        <v>582</v>
      </c>
      <c r="U152" s="148">
        <v>14301562</v>
      </c>
      <c r="V152" s="148"/>
      <c r="W152" s="148" t="s">
        <v>563</v>
      </c>
      <c r="X152" s="148" t="s">
        <v>1336</v>
      </c>
      <c r="Y152" s="55" t="s">
        <v>584</v>
      </c>
      <c r="Z152" s="55" t="s">
        <v>562</v>
      </c>
      <c r="AA152" s="82"/>
      <c r="AB152" s="82"/>
      <c r="AC152" s="82"/>
      <c r="AD152" s="82"/>
      <c r="AE152" s="82"/>
      <c r="AF152" s="82"/>
      <c r="AG152" s="71"/>
      <c r="AH152" s="82"/>
    </row>
    <row r="153" spans="1:34" ht="57.75" customHeight="1" x14ac:dyDescent="0.25">
      <c r="A153" s="109" t="b">
        <v>1</v>
      </c>
      <c r="B153" s="109" t="b">
        <v>0</v>
      </c>
      <c r="C153" s="109" t="b">
        <v>0</v>
      </c>
      <c r="D153" s="71" t="s">
        <v>510</v>
      </c>
      <c r="E153" s="82" t="s">
        <v>778</v>
      </c>
      <c r="F153" s="71" t="s">
        <v>1337</v>
      </c>
      <c r="G153" s="71" t="s">
        <v>602</v>
      </c>
      <c r="H153" s="71" t="s">
        <v>1338</v>
      </c>
      <c r="I153" s="82" t="s">
        <v>1339</v>
      </c>
      <c r="J153" s="82" t="s">
        <v>1340</v>
      </c>
      <c r="K153" s="82" t="s">
        <v>547</v>
      </c>
      <c r="L153" s="81">
        <v>45809</v>
      </c>
      <c r="M153" s="81">
        <v>47634</v>
      </c>
      <c r="N153" s="82">
        <v>0</v>
      </c>
      <c r="O153" s="129"/>
      <c r="P153" s="89">
        <v>27794.400000000001</v>
      </c>
      <c r="Q153" s="71" t="s">
        <v>1341</v>
      </c>
      <c r="R153" s="71" t="s">
        <v>1342</v>
      </c>
      <c r="S153" s="148" t="s">
        <v>582</v>
      </c>
      <c r="T153" s="148" t="s">
        <v>582</v>
      </c>
      <c r="U153" s="148">
        <v>1271033</v>
      </c>
      <c r="V153" s="148"/>
      <c r="W153" s="148" t="s">
        <v>767</v>
      </c>
      <c r="X153" s="148" t="s">
        <v>1343</v>
      </c>
      <c r="Y153" s="55" t="s">
        <v>584</v>
      </c>
      <c r="Z153" s="55" t="s">
        <v>562</v>
      </c>
      <c r="AA153" s="82"/>
      <c r="AB153" s="82"/>
      <c r="AC153" s="82"/>
      <c r="AD153" s="82"/>
      <c r="AE153" s="82"/>
      <c r="AF153" s="82"/>
      <c r="AG153" s="71"/>
      <c r="AH153" s="82"/>
    </row>
    <row r="154" spans="1:34" ht="57" customHeight="1" x14ac:dyDescent="0.25">
      <c r="A154" s="109" t="b">
        <v>0</v>
      </c>
      <c r="B154" s="109" t="b">
        <v>1</v>
      </c>
      <c r="C154" s="109" t="b">
        <v>0</v>
      </c>
      <c r="D154" s="71" t="s">
        <v>511</v>
      </c>
      <c r="E154" s="82" t="s">
        <v>778</v>
      </c>
      <c r="F154" s="71" t="s">
        <v>1337</v>
      </c>
      <c r="G154" s="71" t="s">
        <v>602</v>
      </c>
      <c r="H154" s="71" t="s">
        <v>1344</v>
      </c>
      <c r="I154" s="82" t="s">
        <v>1339</v>
      </c>
      <c r="J154" s="82" t="s">
        <v>1340</v>
      </c>
      <c r="K154" s="82" t="s">
        <v>547</v>
      </c>
      <c r="L154" s="81">
        <v>45809</v>
      </c>
      <c r="M154" s="81">
        <v>47634</v>
      </c>
      <c r="N154" s="82">
        <v>0</v>
      </c>
      <c r="O154" s="129"/>
      <c r="P154" s="89">
        <v>14897</v>
      </c>
      <c r="Q154" s="71" t="s">
        <v>1341</v>
      </c>
      <c r="R154" s="71" t="s">
        <v>1342</v>
      </c>
      <c r="S154" s="148" t="s">
        <v>582</v>
      </c>
      <c r="T154" s="148" t="s">
        <v>582</v>
      </c>
      <c r="U154" s="148">
        <v>1271033</v>
      </c>
      <c r="V154" s="148"/>
      <c r="W154" s="148" t="s">
        <v>767</v>
      </c>
      <c r="X154" s="148" t="s">
        <v>1343</v>
      </c>
      <c r="Y154" s="55" t="s">
        <v>584</v>
      </c>
      <c r="Z154" s="55" t="s">
        <v>562</v>
      </c>
      <c r="AA154" s="82"/>
      <c r="AB154" s="82"/>
      <c r="AC154" s="82"/>
      <c r="AD154" s="82"/>
      <c r="AE154" s="82"/>
      <c r="AF154" s="82"/>
      <c r="AG154" s="71"/>
      <c r="AH154" s="82"/>
    </row>
    <row r="155" spans="1:34" ht="47.25" customHeight="1" x14ac:dyDescent="0.25">
      <c r="A155" s="109" t="b">
        <v>1</v>
      </c>
      <c r="B155" s="109" t="b">
        <v>0</v>
      </c>
      <c r="C155" s="109" t="b">
        <v>0</v>
      </c>
      <c r="D155" s="71" t="s">
        <v>510</v>
      </c>
      <c r="E155" s="82" t="s">
        <v>544</v>
      </c>
      <c r="F155" s="71" t="s">
        <v>1345</v>
      </c>
      <c r="G155" s="71" t="s">
        <v>1263</v>
      </c>
      <c r="H155" s="71" t="s">
        <v>1346</v>
      </c>
      <c r="I155" s="82" t="s">
        <v>1347</v>
      </c>
      <c r="J155" s="82" t="s">
        <v>1313</v>
      </c>
      <c r="K155" s="82" t="s">
        <v>547</v>
      </c>
      <c r="L155" s="81">
        <v>45748</v>
      </c>
      <c r="M155" s="81">
        <v>46843</v>
      </c>
      <c r="N155" s="82">
        <v>3</v>
      </c>
      <c r="O155" s="129"/>
      <c r="P155" s="91" t="s">
        <v>1348</v>
      </c>
      <c r="Q155" s="71" t="s">
        <v>1349</v>
      </c>
      <c r="R155" s="71" t="s">
        <v>1350</v>
      </c>
      <c r="S155" s="148" t="s">
        <v>582</v>
      </c>
      <c r="T155" s="148" t="s">
        <v>562</v>
      </c>
      <c r="U155" s="148">
        <v>10876876</v>
      </c>
      <c r="V155" s="148"/>
      <c r="W155" s="148" t="s">
        <v>699</v>
      </c>
      <c r="X155" s="148" t="s">
        <v>1109</v>
      </c>
      <c r="Y155" s="55" t="s">
        <v>584</v>
      </c>
      <c r="Z155" s="55" t="s">
        <v>562</v>
      </c>
      <c r="AA155" s="82"/>
      <c r="AB155" s="82"/>
      <c r="AC155" s="82"/>
      <c r="AD155" s="82"/>
      <c r="AE155" s="82"/>
      <c r="AF155" s="82"/>
      <c r="AG155" s="71"/>
      <c r="AH155" s="82"/>
    </row>
    <row r="156" spans="1:34" ht="54" customHeight="1" x14ac:dyDescent="0.25">
      <c r="A156" s="109" t="b">
        <v>1</v>
      </c>
      <c r="B156" s="109" t="b">
        <v>0</v>
      </c>
      <c r="C156" s="109" t="b">
        <v>0</v>
      </c>
      <c r="D156" s="71" t="s">
        <v>510</v>
      </c>
      <c r="E156" s="82" t="s">
        <v>544</v>
      </c>
      <c r="F156" s="71" t="s">
        <v>1351</v>
      </c>
      <c r="G156" s="71" t="s">
        <v>623</v>
      </c>
      <c r="H156" s="71" t="s">
        <v>1352</v>
      </c>
      <c r="I156" s="82" t="s">
        <v>11</v>
      </c>
      <c r="J156" s="82" t="s">
        <v>1353</v>
      </c>
      <c r="K156" s="82" t="s">
        <v>1038</v>
      </c>
      <c r="L156" s="81">
        <v>45740</v>
      </c>
      <c r="M156" s="81">
        <v>46104</v>
      </c>
      <c r="N156" s="82">
        <v>0</v>
      </c>
      <c r="O156" s="129"/>
      <c r="P156" s="91">
        <v>2410</v>
      </c>
      <c r="Q156" s="71" t="s">
        <v>1354</v>
      </c>
      <c r="R156" s="71" t="s">
        <v>1355</v>
      </c>
      <c r="S156" s="148" t="s">
        <v>582</v>
      </c>
      <c r="T156" s="148" t="s">
        <v>582</v>
      </c>
      <c r="U156" s="148">
        <v>1999717</v>
      </c>
      <c r="V156" s="148"/>
      <c r="W156" s="148" t="s">
        <v>589</v>
      </c>
      <c r="X156" s="148" t="s">
        <v>1356</v>
      </c>
      <c r="Y156" s="55" t="s">
        <v>584</v>
      </c>
      <c r="Z156" s="55" t="s">
        <v>562</v>
      </c>
      <c r="AA156" s="82"/>
      <c r="AB156" s="82"/>
      <c r="AC156" s="82"/>
      <c r="AD156" s="82"/>
      <c r="AE156" s="82"/>
      <c r="AF156" s="82"/>
      <c r="AG156" s="71"/>
      <c r="AH156" s="82"/>
    </row>
    <row r="157" spans="1:34" ht="54" customHeight="1" x14ac:dyDescent="0.25">
      <c r="A157" s="109" t="b">
        <v>0</v>
      </c>
      <c r="B157" s="109" t="b">
        <v>1</v>
      </c>
      <c r="C157" s="109" t="b">
        <v>0</v>
      </c>
      <c r="D157" s="71" t="s">
        <v>511</v>
      </c>
      <c r="E157" s="82" t="s">
        <v>544</v>
      </c>
      <c r="F157" s="71" t="s">
        <v>1357</v>
      </c>
      <c r="G157" s="71" t="s">
        <v>1263</v>
      </c>
      <c r="H157" s="71" t="s">
        <v>1358</v>
      </c>
      <c r="I157" s="82" t="s">
        <v>11</v>
      </c>
      <c r="J157" s="82" t="s">
        <v>1313</v>
      </c>
      <c r="K157" s="82" t="s">
        <v>1038</v>
      </c>
      <c r="L157" s="81">
        <v>45747</v>
      </c>
      <c r="M157" s="81">
        <v>46087</v>
      </c>
      <c r="N157" s="82">
        <v>0</v>
      </c>
      <c r="O157" s="129"/>
      <c r="P157" s="91">
        <v>10481.4</v>
      </c>
      <c r="Q157" s="71" t="s">
        <v>1359</v>
      </c>
      <c r="R157" s="71" t="s">
        <v>1360</v>
      </c>
      <c r="S157" s="148" t="s">
        <v>584</v>
      </c>
      <c r="T157" s="148" t="s">
        <v>562</v>
      </c>
      <c r="U157" s="148" t="s">
        <v>1361</v>
      </c>
      <c r="V157" s="148"/>
      <c r="W157" s="148" t="s">
        <v>663</v>
      </c>
      <c r="X157" s="148" t="s">
        <v>1239</v>
      </c>
      <c r="Y157" s="55" t="s">
        <v>584</v>
      </c>
      <c r="Z157" s="55" t="s">
        <v>562</v>
      </c>
      <c r="AA157" s="82"/>
      <c r="AB157" s="82"/>
      <c r="AC157" s="82"/>
      <c r="AD157" s="82"/>
      <c r="AE157" s="82"/>
      <c r="AF157" s="82"/>
      <c r="AG157" s="71"/>
      <c r="AH157" s="82"/>
    </row>
    <row r="158" spans="1:34" ht="65.25" customHeight="1" x14ac:dyDescent="0.25">
      <c r="A158" s="109" t="b">
        <v>0</v>
      </c>
      <c r="B158" s="109" t="b">
        <v>1</v>
      </c>
      <c r="C158" s="109" t="b">
        <v>0</v>
      </c>
      <c r="D158" s="71" t="s">
        <v>511</v>
      </c>
      <c r="E158" s="82" t="s">
        <v>544</v>
      </c>
      <c r="F158" s="71" t="s">
        <v>1362</v>
      </c>
      <c r="G158" s="71" t="s">
        <v>623</v>
      </c>
      <c r="H158" s="71" t="s">
        <v>1363</v>
      </c>
      <c r="I158" s="82" t="s">
        <v>11</v>
      </c>
      <c r="J158" s="82" t="s">
        <v>1364</v>
      </c>
      <c r="K158" s="82" t="s">
        <v>1038</v>
      </c>
      <c r="L158" s="81">
        <v>45748</v>
      </c>
      <c r="M158" s="81">
        <v>45961</v>
      </c>
      <c r="N158" s="82">
        <v>0</v>
      </c>
      <c r="O158" s="129"/>
      <c r="P158" s="91">
        <v>13200</v>
      </c>
      <c r="Q158" s="71" t="s">
        <v>1365</v>
      </c>
      <c r="R158" s="71" t="s">
        <v>1366</v>
      </c>
      <c r="S158" s="148" t="s">
        <v>584</v>
      </c>
      <c r="T158" s="148" t="s">
        <v>562</v>
      </c>
      <c r="U158" s="148">
        <v>8967045</v>
      </c>
      <c r="V158" s="148"/>
      <c r="W158" s="148" t="s">
        <v>663</v>
      </c>
      <c r="X158" s="148" t="s">
        <v>1367</v>
      </c>
      <c r="Y158" s="55" t="s">
        <v>584</v>
      </c>
      <c r="Z158" s="55" t="s">
        <v>562</v>
      </c>
      <c r="AA158" s="82"/>
      <c r="AB158" s="82"/>
      <c r="AC158" s="82"/>
      <c r="AD158" s="82"/>
      <c r="AE158" s="82"/>
      <c r="AF158" s="82"/>
      <c r="AG158" s="71"/>
      <c r="AH158" s="82"/>
    </row>
    <row r="159" spans="1:34" s="53" customFormat="1" ht="60" customHeight="1" x14ac:dyDescent="0.25">
      <c r="A159" s="119" t="b">
        <v>1</v>
      </c>
      <c r="B159" s="119" t="b">
        <v>1</v>
      </c>
      <c r="C159" s="119" t="b">
        <v>1</v>
      </c>
      <c r="D159" s="96" t="s">
        <v>512</v>
      </c>
      <c r="E159" s="95" t="s">
        <v>544</v>
      </c>
      <c r="F159" s="96" t="s">
        <v>1368</v>
      </c>
      <c r="G159" s="96" t="s">
        <v>724</v>
      </c>
      <c r="H159" s="96" t="s">
        <v>1369</v>
      </c>
      <c r="I159" s="95" t="s">
        <v>11</v>
      </c>
      <c r="J159" s="95">
        <v>48000000</v>
      </c>
      <c r="K159" s="95" t="s">
        <v>794</v>
      </c>
      <c r="L159" s="105">
        <v>45748</v>
      </c>
      <c r="M159" s="105">
        <v>46112</v>
      </c>
      <c r="N159" s="95">
        <v>1</v>
      </c>
      <c r="O159" s="131"/>
      <c r="P159" s="120">
        <v>3682</v>
      </c>
      <c r="Q159" s="96" t="s">
        <v>1370</v>
      </c>
      <c r="R159" s="96" t="s">
        <v>1371</v>
      </c>
      <c r="S159" s="149" t="s">
        <v>582</v>
      </c>
      <c r="T159" s="149" t="s">
        <v>582</v>
      </c>
      <c r="U159" s="149">
        <v>2815682</v>
      </c>
      <c r="V159" s="149"/>
      <c r="W159" s="148" t="s">
        <v>589</v>
      </c>
      <c r="X159" s="149" t="s">
        <v>1356</v>
      </c>
      <c r="Y159" s="146" t="s">
        <v>584</v>
      </c>
      <c r="Z159" s="146" t="s">
        <v>562</v>
      </c>
      <c r="AA159" s="95"/>
      <c r="AB159" s="95"/>
      <c r="AC159" s="95"/>
      <c r="AD159" s="95"/>
      <c r="AE159" s="95"/>
      <c r="AF159" s="95"/>
      <c r="AG159" s="96"/>
      <c r="AH159" s="95"/>
    </row>
    <row r="160" spans="1:34" ht="60" customHeight="1" x14ac:dyDescent="0.25">
      <c r="A160" s="109" t="b">
        <v>1</v>
      </c>
      <c r="B160" s="109" t="b">
        <v>1</v>
      </c>
      <c r="C160" s="109" t="b">
        <v>1</v>
      </c>
      <c r="D160" s="71" t="s">
        <v>512</v>
      </c>
      <c r="E160" s="82" t="s">
        <v>544</v>
      </c>
      <c r="F160" s="71" t="s">
        <v>1372</v>
      </c>
      <c r="G160" s="71" t="s">
        <v>578</v>
      </c>
      <c r="H160" s="71" t="s">
        <v>1373</v>
      </c>
      <c r="I160" s="82" t="s">
        <v>304</v>
      </c>
      <c r="J160" s="82">
        <v>72000000</v>
      </c>
      <c r="K160" s="82" t="s">
        <v>667</v>
      </c>
      <c r="L160" s="81">
        <v>45748</v>
      </c>
      <c r="M160" s="81">
        <v>46843</v>
      </c>
      <c r="N160" s="82">
        <v>0</v>
      </c>
      <c r="O160" s="129"/>
      <c r="P160" s="91">
        <v>968522</v>
      </c>
      <c r="Q160" s="71" t="s">
        <v>1374</v>
      </c>
      <c r="R160" s="71" t="s">
        <v>1375</v>
      </c>
      <c r="S160" s="148" t="s">
        <v>582</v>
      </c>
      <c r="T160" s="148" t="s">
        <v>582</v>
      </c>
      <c r="U160" s="199" t="s">
        <v>996</v>
      </c>
      <c r="V160" s="148"/>
      <c r="W160" s="148" t="s">
        <v>563</v>
      </c>
      <c r="X160" s="148" t="s">
        <v>643</v>
      </c>
      <c r="Y160" s="55" t="s">
        <v>610</v>
      </c>
      <c r="Z160" s="55" t="s">
        <v>562</v>
      </c>
      <c r="AA160" s="82"/>
      <c r="AB160" s="82"/>
      <c r="AC160" s="82"/>
      <c r="AD160" s="82"/>
      <c r="AE160" s="82"/>
      <c r="AF160" s="82"/>
      <c r="AG160" s="71"/>
      <c r="AH160" s="82"/>
    </row>
    <row r="161" spans="1:34" ht="78" customHeight="1" x14ac:dyDescent="0.25">
      <c r="A161" s="109" t="b">
        <v>1</v>
      </c>
      <c r="B161" s="109" t="b">
        <v>1</v>
      </c>
      <c r="C161" s="109" t="b">
        <v>1</v>
      </c>
      <c r="D161" s="71" t="s">
        <v>512</v>
      </c>
      <c r="E161" s="82" t="s">
        <v>544</v>
      </c>
      <c r="F161" s="71" t="s">
        <v>1376</v>
      </c>
      <c r="G161" s="71" t="s">
        <v>786</v>
      </c>
      <c r="H161" s="71" t="s">
        <v>1377</v>
      </c>
      <c r="I161" s="82" t="s">
        <v>208</v>
      </c>
      <c r="J161" s="82" t="s">
        <v>1378</v>
      </c>
      <c r="K161" s="82" t="s">
        <v>667</v>
      </c>
      <c r="L161" s="81">
        <v>45748</v>
      </c>
      <c r="M161" s="81">
        <v>45961</v>
      </c>
      <c r="N161" s="82"/>
      <c r="O161" s="129"/>
      <c r="P161" s="91">
        <v>25688</v>
      </c>
      <c r="Q161" s="71" t="s">
        <v>1379</v>
      </c>
      <c r="R161" s="71" t="s">
        <v>1380</v>
      </c>
      <c r="S161" s="148" t="s">
        <v>582</v>
      </c>
      <c r="T161" s="148" t="s">
        <v>582</v>
      </c>
      <c r="U161" s="148">
        <v>2081330</v>
      </c>
      <c r="V161" s="148"/>
      <c r="W161" s="148" t="s">
        <v>772</v>
      </c>
      <c r="X161" s="148" t="s">
        <v>1381</v>
      </c>
      <c r="Y161" s="55" t="s">
        <v>584</v>
      </c>
      <c r="Z161" s="55" t="s">
        <v>562</v>
      </c>
      <c r="AA161" s="82"/>
      <c r="AB161" s="82"/>
      <c r="AC161" s="82"/>
      <c r="AD161" s="82"/>
      <c r="AE161" s="82"/>
      <c r="AF161" s="82"/>
      <c r="AG161" s="71"/>
      <c r="AH161" s="82"/>
    </row>
    <row r="162" spans="1:34" ht="60.75" customHeight="1" x14ac:dyDescent="0.25">
      <c r="A162" s="109" t="b">
        <v>1</v>
      </c>
      <c r="B162" s="109" t="b">
        <v>1</v>
      </c>
      <c r="C162" s="109" t="b">
        <v>1</v>
      </c>
      <c r="D162" s="71" t="s">
        <v>512</v>
      </c>
      <c r="E162" s="82" t="s">
        <v>544</v>
      </c>
      <c r="F162" s="71" t="s">
        <v>689</v>
      </c>
      <c r="G162" s="71" t="s">
        <v>1382</v>
      </c>
      <c r="H162" s="71" t="s">
        <v>1383</v>
      </c>
      <c r="I162" s="71" t="s">
        <v>595</v>
      </c>
      <c r="J162" s="71">
        <v>92000000</v>
      </c>
      <c r="K162" s="71" t="s">
        <v>549</v>
      </c>
      <c r="L162" s="81">
        <v>45566</v>
      </c>
      <c r="M162" s="71" t="s">
        <v>1384</v>
      </c>
      <c r="N162" s="71">
        <v>5</v>
      </c>
      <c r="O162" s="71"/>
      <c r="P162" s="89" t="s">
        <v>548</v>
      </c>
      <c r="Q162" s="71" t="s">
        <v>1385</v>
      </c>
      <c r="R162" s="71" t="s">
        <v>1386</v>
      </c>
      <c r="S162" s="148" t="s">
        <v>582</v>
      </c>
      <c r="T162" s="148" t="s">
        <v>582</v>
      </c>
      <c r="U162" s="148">
        <v>15601201</v>
      </c>
      <c r="V162" s="148"/>
      <c r="W162" s="148" t="s">
        <v>699</v>
      </c>
      <c r="X162" s="148" t="s">
        <v>853</v>
      </c>
      <c r="Y162" s="55"/>
      <c r="Z162" s="55" t="s">
        <v>562</v>
      </c>
      <c r="AA162" s="82"/>
      <c r="AB162" s="82"/>
      <c r="AC162" s="82"/>
      <c r="AD162" s="82"/>
      <c r="AE162" s="82"/>
      <c r="AF162" s="82"/>
      <c r="AG162" s="71"/>
      <c r="AH162" s="82"/>
    </row>
    <row r="163" spans="1:34" ht="57.75" customHeight="1" x14ac:dyDescent="0.25">
      <c r="A163" s="109" t="b">
        <v>1</v>
      </c>
      <c r="B163" s="109" t="b">
        <v>1</v>
      </c>
      <c r="C163" s="109" t="b">
        <v>1</v>
      </c>
      <c r="D163" s="71" t="s">
        <v>512</v>
      </c>
      <c r="E163" s="82" t="s">
        <v>544</v>
      </c>
      <c r="F163" s="71" t="s">
        <v>689</v>
      </c>
      <c r="G163" s="71" t="s">
        <v>1387</v>
      </c>
      <c r="H163" s="71" t="s">
        <v>1388</v>
      </c>
      <c r="I163" s="71" t="s">
        <v>1389</v>
      </c>
      <c r="J163" s="71">
        <v>45000000</v>
      </c>
      <c r="K163" s="71" t="s">
        <v>1060</v>
      </c>
      <c r="L163" s="81">
        <v>44581</v>
      </c>
      <c r="M163" s="71" t="s">
        <v>548</v>
      </c>
      <c r="N163" s="71" t="s">
        <v>549</v>
      </c>
      <c r="O163" s="71"/>
      <c r="P163" s="91">
        <v>7815679</v>
      </c>
      <c r="Q163" s="71" t="s">
        <v>1390</v>
      </c>
      <c r="R163" s="71" t="s">
        <v>1391</v>
      </c>
      <c r="S163" s="148" t="s">
        <v>582</v>
      </c>
      <c r="T163" s="148" t="s">
        <v>582</v>
      </c>
      <c r="U163" s="148">
        <v>13861679</v>
      </c>
      <c r="V163" s="148"/>
      <c r="W163" s="148" t="s">
        <v>1392</v>
      </c>
      <c r="X163" s="148" t="s">
        <v>576</v>
      </c>
      <c r="Y163" s="55"/>
      <c r="Z163" s="55" t="s">
        <v>562</v>
      </c>
      <c r="AA163" s="82"/>
      <c r="AB163" s="82"/>
      <c r="AC163" s="82"/>
      <c r="AD163" s="82"/>
      <c r="AE163" s="82"/>
      <c r="AF163" s="82"/>
      <c r="AG163" s="71"/>
      <c r="AH163" s="82"/>
    </row>
    <row r="164" spans="1:34" ht="54.75" customHeight="1" x14ac:dyDescent="0.25">
      <c r="A164" s="80" t="b">
        <v>1</v>
      </c>
      <c r="B164" s="80" t="b">
        <v>0</v>
      </c>
      <c r="C164" s="80" t="b">
        <v>0</v>
      </c>
      <c r="D164" s="71" t="s">
        <v>510</v>
      </c>
      <c r="E164" s="71" t="s">
        <v>544</v>
      </c>
      <c r="F164" s="71" t="s">
        <v>1393</v>
      </c>
      <c r="G164" s="71" t="s">
        <v>602</v>
      </c>
      <c r="H164" s="71" t="s">
        <v>1394</v>
      </c>
      <c r="I164" s="71" t="s">
        <v>11</v>
      </c>
      <c r="J164" s="71" t="s">
        <v>1395</v>
      </c>
      <c r="K164" s="71" t="s">
        <v>1038</v>
      </c>
      <c r="L164" s="122">
        <v>45273</v>
      </c>
      <c r="M164" s="122">
        <v>46022</v>
      </c>
      <c r="N164" s="71"/>
      <c r="O164" s="129"/>
      <c r="P164" s="117">
        <v>700000</v>
      </c>
      <c r="Q164" s="71" t="s">
        <v>1163</v>
      </c>
      <c r="R164" s="71" t="s">
        <v>1164</v>
      </c>
      <c r="S164" s="148" t="s">
        <v>582</v>
      </c>
      <c r="T164" s="148" t="s">
        <v>582</v>
      </c>
      <c r="U164" s="148">
        <v>5313134</v>
      </c>
      <c r="V164" s="148"/>
      <c r="W164" s="148" t="s">
        <v>599</v>
      </c>
      <c r="X164" s="148" t="s">
        <v>975</v>
      </c>
      <c r="Y164" s="148" t="s">
        <v>584</v>
      </c>
      <c r="Z164" s="148" t="s">
        <v>562</v>
      </c>
      <c r="AA164" s="71"/>
      <c r="AB164" s="71"/>
      <c r="AC164" s="71"/>
      <c r="AD164" s="71"/>
      <c r="AE164" s="71"/>
      <c r="AF164" s="71"/>
      <c r="AG164" s="71"/>
      <c r="AH164" s="71"/>
    </row>
    <row r="165" spans="1:34" ht="54" customHeight="1" x14ac:dyDescent="0.25">
      <c r="A165" s="80" t="b">
        <v>1</v>
      </c>
      <c r="B165" s="80" t="b">
        <v>1</v>
      </c>
      <c r="C165" s="80" t="b">
        <v>1</v>
      </c>
      <c r="D165" s="71" t="s">
        <v>512</v>
      </c>
      <c r="E165" s="71" t="s">
        <v>544</v>
      </c>
      <c r="F165" s="71" t="s">
        <v>1396</v>
      </c>
      <c r="G165" s="71" t="s">
        <v>1050</v>
      </c>
      <c r="H165" s="71" t="s">
        <v>1397</v>
      </c>
      <c r="I165" s="71" t="s">
        <v>304</v>
      </c>
      <c r="J165" s="71">
        <v>72000000</v>
      </c>
      <c r="K165" s="71" t="s">
        <v>794</v>
      </c>
      <c r="L165" s="122">
        <v>45505</v>
      </c>
      <c r="M165" s="122" t="s">
        <v>548</v>
      </c>
      <c r="N165" s="71"/>
      <c r="O165" s="129" t="s">
        <v>588</v>
      </c>
      <c r="P165" s="117">
        <v>25000</v>
      </c>
      <c r="Q165" s="71" t="s">
        <v>1398</v>
      </c>
      <c r="R165" s="71" t="s">
        <v>1399</v>
      </c>
      <c r="S165" s="148" t="s">
        <v>582</v>
      </c>
      <c r="T165" s="148" t="s">
        <v>582</v>
      </c>
      <c r="U165" s="148">
        <v>1624297</v>
      </c>
      <c r="V165" s="148"/>
      <c r="W165" s="148" t="s">
        <v>563</v>
      </c>
      <c r="X165" s="148" t="s">
        <v>643</v>
      </c>
      <c r="Y165" s="148"/>
      <c r="Z165" s="148" t="s">
        <v>562</v>
      </c>
      <c r="AA165" s="71"/>
      <c r="AB165" s="71"/>
      <c r="AC165" s="71"/>
      <c r="AD165" s="71"/>
      <c r="AE165" s="71"/>
      <c r="AF165" s="71"/>
      <c r="AG165" s="71"/>
      <c r="AH165" s="71"/>
    </row>
    <row r="166" spans="1:34" ht="57" customHeight="1" x14ac:dyDescent="0.25">
      <c r="A166" s="80" t="b">
        <v>1</v>
      </c>
      <c r="B166" s="80" t="b">
        <v>1</v>
      </c>
      <c r="C166" s="80" t="b">
        <v>1</v>
      </c>
      <c r="D166" s="71" t="s">
        <v>511</v>
      </c>
      <c r="E166" s="71" t="s">
        <v>544</v>
      </c>
      <c r="F166" s="71" t="s">
        <v>1401</v>
      </c>
      <c r="G166" s="71" t="s">
        <v>724</v>
      </c>
      <c r="H166" s="71" t="s">
        <v>1402</v>
      </c>
      <c r="I166" s="71" t="s">
        <v>304</v>
      </c>
      <c r="J166" s="71">
        <v>48000000</v>
      </c>
      <c r="K166" s="71" t="s">
        <v>794</v>
      </c>
      <c r="L166" s="122">
        <v>45748</v>
      </c>
      <c r="M166" s="122">
        <v>46843</v>
      </c>
      <c r="N166" s="71"/>
      <c r="O166" s="129"/>
      <c r="P166" s="117">
        <v>82792.53</v>
      </c>
      <c r="Q166" s="71" t="s">
        <v>1403</v>
      </c>
      <c r="R166" s="71" t="s">
        <v>1404</v>
      </c>
      <c r="S166" s="148" t="s">
        <v>582</v>
      </c>
      <c r="T166" s="148" t="s">
        <v>582</v>
      </c>
      <c r="U166" s="148">
        <v>6524822</v>
      </c>
      <c r="V166" s="148"/>
      <c r="W166" s="148" t="s">
        <v>563</v>
      </c>
      <c r="X166" s="148" t="s">
        <v>643</v>
      </c>
      <c r="Y166" s="148" t="s">
        <v>610</v>
      </c>
      <c r="Z166" s="148" t="s">
        <v>562</v>
      </c>
      <c r="AA166" s="71"/>
      <c r="AB166" s="71"/>
      <c r="AC166" s="71"/>
      <c r="AD166" s="71"/>
      <c r="AE166" s="71"/>
      <c r="AF166" s="71"/>
      <c r="AG166" s="71"/>
      <c r="AH166" s="71"/>
    </row>
    <row r="167" spans="1:34" ht="60.75" customHeight="1" x14ac:dyDescent="0.25">
      <c r="A167" s="80" t="b">
        <v>1</v>
      </c>
      <c r="B167" s="80" t="b">
        <v>1</v>
      </c>
      <c r="C167" s="80" t="b">
        <v>1</v>
      </c>
      <c r="D167" s="71" t="s">
        <v>512</v>
      </c>
      <c r="E167" s="71" t="s">
        <v>544</v>
      </c>
      <c r="F167" s="71" t="s">
        <v>1405</v>
      </c>
      <c r="G167" s="71" t="s">
        <v>602</v>
      </c>
      <c r="H167" s="71" t="s">
        <v>1406</v>
      </c>
      <c r="I167" s="71" t="s">
        <v>130</v>
      </c>
      <c r="J167" s="71" t="s">
        <v>1400</v>
      </c>
      <c r="K167" s="71" t="s">
        <v>1038</v>
      </c>
      <c r="L167" s="122">
        <v>45726</v>
      </c>
      <c r="M167" s="122">
        <v>46112</v>
      </c>
      <c r="N167" s="71"/>
      <c r="O167" s="129"/>
      <c r="P167" s="138">
        <v>1624740</v>
      </c>
      <c r="Q167" s="71" t="s">
        <v>1407</v>
      </c>
      <c r="R167" s="71" t="s">
        <v>1903</v>
      </c>
      <c r="S167" s="148" t="s">
        <v>582</v>
      </c>
      <c r="T167" s="148" t="s">
        <v>582</v>
      </c>
      <c r="U167" s="148">
        <v>9699117</v>
      </c>
      <c r="V167" s="148"/>
      <c r="W167" s="148" t="s">
        <v>699</v>
      </c>
      <c r="X167" s="148" t="s">
        <v>1105</v>
      </c>
      <c r="Y167" s="148"/>
      <c r="Z167" s="148" t="s">
        <v>562</v>
      </c>
      <c r="AA167" s="71"/>
      <c r="AB167" s="71"/>
      <c r="AC167" s="71"/>
      <c r="AD167" s="71"/>
      <c r="AE167" s="71"/>
      <c r="AF167" s="71"/>
      <c r="AG167" s="71"/>
      <c r="AH167" s="71"/>
    </row>
    <row r="168" spans="1:34" ht="59.25" customHeight="1" x14ac:dyDescent="0.25">
      <c r="A168" s="80" t="b">
        <v>1</v>
      </c>
      <c r="B168" s="80" t="b">
        <v>0</v>
      </c>
      <c r="C168" s="80" t="b">
        <v>0</v>
      </c>
      <c r="D168" s="71" t="s">
        <v>510</v>
      </c>
      <c r="E168" s="71" t="s">
        <v>544</v>
      </c>
      <c r="F168" s="71" t="s">
        <v>1408</v>
      </c>
      <c r="G168" s="71" t="s">
        <v>724</v>
      </c>
      <c r="H168" s="71" t="s">
        <v>1409</v>
      </c>
      <c r="I168" s="71" t="s">
        <v>11</v>
      </c>
      <c r="J168" s="71">
        <v>79000000</v>
      </c>
      <c r="K168" s="71" t="s">
        <v>1038</v>
      </c>
      <c r="L168" s="122">
        <v>45726</v>
      </c>
      <c r="M168" s="122">
        <v>45809</v>
      </c>
      <c r="N168" s="137">
        <v>45907</v>
      </c>
      <c r="O168" s="129"/>
      <c r="P168" s="117">
        <v>13277.7</v>
      </c>
      <c r="Q168" s="96" t="s">
        <v>1410</v>
      </c>
      <c r="R168" s="71" t="s">
        <v>1411</v>
      </c>
      <c r="S168" s="148" t="s">
        <v>562</v>
      </c>
      <c r="T168" s="148" t="s">
        <v>582</v>
      </c>
      <c r="U168" s="148">
        <v>967447</v>
      </c>
      <c r="V168" s="148"/>
      <c r="W168" s="148" t="s">
        <v>699</v>
      </c>
      <c r="X168" s="148" t="s">
        <v>1105</v>
      </c>
      <c r="Y168" s="148"/>
      <c r="Z168" s="148" t="s">
        <v>562</v>
      </c>
      <c r="AA168" s="71"/>
      <c r="AB168" s="71"/>
      <c r="AC168" s="71"/>
      <c r="AD168" s="71"/>
      <c r="AE168" s="71"/>
      <c r="AF168" s="71"/>
      <c r="AG168" s="71"/>
      <c r="AH168" s="71"/>
    </row>
    <row r="169" spans="1:34" ht="55.5" customHeight="1" x14ac:dyDescent="0.25">
      <c r="A169" s="80" t="b">
        <v>0</v>
      </c>
      <c r="B169" s="80" t="b">
        <v>1</v>
      </c>
      <c r="C169" s="80"/>
      <c r="D169" s="71" t="s">
        <v>511</v>
      </c>
      <c r="E169" s="71" t="s">
        <v>544</v>
      </c>
      <c r="F169" s="71" t="s">
        <v>1412</v>
      </c>
      <c r="G169" s="71" t="s">
        <v>724</v>
      </c>
      <c r="H169" s="71" t="s">
        <v>1413</v>
      </c>
      <c r="I169" s="71" t="s">
        <v>130</v>
      </c>
      <c r="J169" s="71">
        <v>35000000</v>
      </c>
      <c r="K169" s="71" t="s">
        <v>1038</v>
      </c>
      <c r="L169" s="122">
        <v>45742</v>
      </c>
      <c r="M169" s="122">
        <v>46107</v>
      </c>
      <c r="N169" s="71"/>
      <c r="O169" s="129"/>
      <c r="P169" s="117">
        <v>6000</v>
      </c>
      <c r="Q169" s="71" t="s">
        <v>1904</v>
      </c>
      <c r="R169" s="71" t="s">
        <v>1414</v>
      </c>
      <c r="S169" s="148" t="s">
        <v>582</v>
      </c>
      <c r="T169" s="148" t="s">
        <v>582</v>
      </c>
      <c r="U169" s="148">
        <v>2875523</v>
      </c>
      <c r="V169" s="148"/>
      <c r="W169" s="148" t="s">
        <v>663</v>
      </c>
      <c r="X169" s="148" t="s">
        <v>1239</v>
      </c>
      <c r="Y169" s="148"/>
      <c r="Z169" s="148" t="s">
        <v>562</v>
      </c>
      <c r="AA169" s="71"/>
      <c r="AB169" s="71"/>
      <c r="AC169" s="71"/>
      <c r="AD169" s="71"/>
      <c r="AE169" s="71"/>
      <c r="AF169" s="71"/>
      <c r="AG169" s="71"/>
      <c r="AH169" s="71"/>
    </row>
    <row r="170" spans="1:34" ht="57.75" customHeight="1" x14ac:dyDescent="0.25">
      <c r="A170" s="80" t="b">
        <v>0</v>
      </c>
      <c r="B170" s="80" t="b">
        <v>1</v>
      </c>
      <c r="C170" s="80" t="b">
        <v>0</v>
      </c>
      <c r="D170" s="71" t="s">
        <v>511</v>
      </c>
      <c r="E170" s="71" t="s">
        <v>544</v>
      </c>
      <c r="F170" s="206" t="s">
        <v>689</v>
      </c>
      <c r="G170" s="71" t="s">
        <v>1415</v>
      </c>
      <c r="H170" s="71" t="s">
        <v>1416</v>
      </c>
      <c r="I170" s="71" t="s">
        <v>11</v>
      </c>
      <c r="J170" s="66" t="s">
        <v>1417</v>
      </c>
      <c r="K170" s="71" t="s">
        <v>794</v>
      </c>
      <c r="L170" s="122">
        <v>45748</v>
      </c>
      <c r="M170" s="122">
        <v>46112</v>
      </c>
      <c r="N170" s="71"/>
      <c r="O170" s="129"/>
      <c r="P170" s="117">
        <v>45000</v>
      </c>
      <c r="Q170" s="71" t="s">
        <v>1074</v>
      </c>
      <c r="R170" s="71" t="s">
        <v>1075</v>
      </c>
      <c r="S170" s="148" t="s">
        <v>582</v>
      </c>
      <c r="T170" s="148" t="s">
        <v>553</v>
      </c>
      <c r="U170" s="148" t="s">
        <v>582</v>
      </c>
      <c r="V170" s="148"/>
      <c r="W170" s="147" t="s">
        <v>755</v>
      </c>
      <c r="X170" s="148" t="s">
        <v>1197</v>
      </c>
      <c r="Y170" s="148"/>
      <c r="Z170" s="148" t="s">
        <v>582</v>
      </c>
      <c r="AA170" s="71"/>
      <c r="AB170" s="71"/>
      <c r="AC170" s="71"/>
      <c r="AD170" s="71"/>
      <c r="AE170" s="71"/>
      <c r="AF170" s="71"/>
      <c r="AG170" s="71"/>
      <c r="AH170" s="71"/>
    </row>
    <row r="171" spans="1:34" ht="53.25" customHeight="1" x14ac:dyDescent="0.25">
      <c r="A171" s="80" t="b">
        <v>1</v>
      </c>
      <c r="B171" s="80" t="b">
        <v>0</v>
      </c>
      <c r="C171" s="80" t="b">
        <v>0</v>
      </c>
      <c r="D171" s="71" t="s">
        <v>510</v>
      </c>
      <c r="E171" s="71" t="s">
        <v>544</v>
      </c>
      <c r="F171" s="206" t="s">
        <v>689</v>
      </c>
      <c r="G171" s="71" t="s">
        <v>1415</v>
      </c>
      <c r="H171" s="71" t="s">
        <v>1416</v>
      </c>
      <c r="I171" s="71" t="s">
        <v>11</v>
      </c>
      <c r="J171" s="66" t="s">
        <v>1417</v>
      </c>
      <c r="K171" s="71" t="s">
        <v>794</v>
      </c>
      <c r="L171" s="122">
        <v>45748</v>
      </c>
      <c r="M171" s="122">
        <v>46112</v>
      </c>
      <c r="N171" s="71"/>
      <c r="O171" s="129"/>
      <c r="P171" s="117">
        <v>50000</v>
      </c>
      <c r="Q171" s="71" t="s">
        <v>736</v>
      </c>
      <c r="R171" s="71" t="s">
        <v>737</v>
      </c>
      <c r="S171" s="148" t="s">
        <v>582</v>
      </c>
      <c r="T171" s="148" t="s">
        <v>553</v>
      </c>
      <c r="U171" s="148" t="s">
        <v>573</v>
      </c>
      <c r="V171" s="148"/>
      <c r="W171" s="147" t="s">
        <v>755</v>
      </c>
      <c r="X171" s="148" t="s">
        <v>1197</v>
      </c>
      <c r="Y171" s="148"/>
      <c r="Z171" s="148" t="s">
        <v>582</v>
      </c>
      <c r="AA171" s="71"/>
      <c r="AB171" s="71"/>
      <c r="AC171" s="71"/>
      <c r="AD171" s="71"/>
      <c r="AE171" s="71"/>
      <c r="AF171" s="71"/>
      <c r="AG171" s="71"/>
      <c r="AH171" s="71"/>
    </row>
    <row r="172" spans="1:34" ht="60" customHeight="1" x14ac:dyDescent="0.25">
      <c r="A172" s="80" t="b">
        <v>1</v>
      </c>
      <c r="B172" s="80" t="b">
        <v>0</v>
      </c>
      <c r="C172" s="80" t="b">
        <v>0</v>
      </c>
      <c r="D172" s="71" t="s">
        <v>510</v>
      </c>
      <c r="E172" s="71" t="s">
        <v>544</v>
      </c>
      <c r="F172" s="71" t="s">
        <v>1419</v>
      </c>
      <c r="G172" s="71" t="s">
        <v>724</v>
      </c>
      <c r="H172" s="71" t="s">
        <v>1420</v>
      </c>
      <c r="I172" s="71" t="s">
        <v>11</v>
      </c>
      <c r="J172" s="71" t="s">
        <v>1421</v>
      </c>
      <c r="K172" s="71" t="s">
        <v>1038</v>
      </c>
      <c r="L172" s="122">
        <v>45658</v>
      </c>
      <c r="M172" s="122">
        <v>46387</v>
      </c>
      <c r="N172" s="71">
        <v>1</v>
      </c>
      <c r="O172" s="129"/>
      <c r="P172" s="117">
        <v>11608</v>
      </c>
      <c r="Q172" s="71" t="s">
        <v>1422</v>
      </c>
      <c r="R172" s="71" t="s">
        <v>1423</v>
      </c>
      <c r="S172" s="148" t="s">
        <v>582</v>
      </c>
      <c r="T172" s="148" t="s">
        <v>582</v>
      </c>
      <c r="U172" s="148">
        <v>4598348</v>
      </c>
      <c r="V172" s="148"/>
      <c r="W172" s="148" t="s">
        <v>599</v>
      </c>
      <c r="X172" s="148" t="s">
        <v>1424</v>
      </c>
      <c r="Y172" s="148"/>
      <c r="Z172" s="148" t="s">
        <v>562</v>
      </c>
      <c r="AA172" s="71"/>
      <c r="AB172" s="71"/>
      <c r="AC172" s="71"/>
      <c r="AD172" s="71"/>
      <c r="AE172" s="71"/>
      <c r="AF172" s="71"/>
      <c r="AG172" s="71"/>
      <c r="AH172" s="71"/>
    </row>
    <row r="173" spans="1:34" ht="67.5" customHeight="1" x14ac:dyDescent="0.25">
      <c r="A173" s="80" t="b">
        <v>0</v>
      </c>
      <c r="B173" s="80" t="b">
        <v>1</v>
      </c>
      <c r="C173" s="80" t="b">
        <v>0</v>
      </c>
      <c r="D173" s="71" t="s">
        <v>511</v>
      </c>
      <c r="E173" s="71" t="s">
        <v>544</v>
      </c>
      <c r="F173" s="71" t="s">
        <v>1425</v>
      </c>
      <c r="G173" s="71" t="s">
        <v>724</v>
      </c>
      <c r="H173" s="71" t="s">
        <v>1426</v>
      </c>
      <c r="I173" s="71" t="s">
        <v>1427</v>
      </c>
      <c r="J173" s="71" t="s">
        <v>1428</v>
      </c>
      <c r="K173" s="71" t="s">
        <v>794</v>
      </c>
      <c r="L173" s="122" t="s">
        <v>548</v>
      </c>
      <c r="M173" s="122" t="s">
        <v>549</v>
      </c>
      <c r="N173" s="71" t="s">
        <v>550</v>
      </c>
      <c r="O173" s="129"/>
      <c r="P173" s="117" t="s">
        <v>1429</v>
      </c>
      <c r="Q173" s="71" t="s">
        <v>1430</v>
      </c>
      <c r="R173" s="71" t="s">
        <v>1431</v>
      </c>
      <c r="S173" s="148" t="s">
        <v>562</v>
      </c>
      <c r="T173" s="148" t="s">
        <v>582</v>
      </c>
      <c r="U173" s="148" t="s">
        <v>584</v>
      </c>
      <c r="V173" s="148"/>
      <c r="W173" s="148" t="s">
        <v>560</v>
      </c>
      <c r="X173" s="148" t="s">
        <v>1142</v>
      </c>
      <c r="Y173" s="148"/>
      <c r="Z173" s="148" t="s">
        <v>562</v>
      </c>
      <c r="AA173" s="71"/>
      <c r="AB173" s="71"/>
      <c r="AC173" s="71"/>
      <c r="AD173" s="71"/>
      <c r="AE173" s="71"/>
      <c r="AF173" s="71"/>
      <c r="AG173" s="71"/>
      <c r="AH173" s="71"/>
    </row>
    <row r="174" spans="1:34" s="2" customFormat="1" ht="65.25" customHeight="1" x14ac:dyDescent="0.25">
      <c r="A174" s="80" t="b">
        <v>1</v>
      </c>
      <c r="B174" s="80" t="b">
        <v>0</v>
      </c>
      <c r="C174" s="80" t="b">
        <v>0</v>
      </c>
      <c r="D174" s="71" t="s">
        <v>510</v>
      </c>
      <c r="E174" s="71" t="s">
        <v>544</v>
      </c>
      <c r="F174" s="71" t="s">
        <v>1432</v>
      </c>
      <c r="G174" s="71" t="s">
        <v>724</v>
      </c>
      <c r="H174" s="71" t="s">
        <v>1433</v>
      </c>
      <c r="I174" s="71" t="s">
        <v>11</v>
      </c>
      <c r="J174" s="71" t="s">
        <v>1434</v>
      </c>
      <c r="K174" s="71" t="s">
        <v>794</v>
      </c>
      <c r="L174" s="122">
        <v>45748</v>
      </c>
      <c r="M174" s="122" t="s">
        <v>549</v>
      </c>
      <c r="N174" s="71" t="s">
        <v>550</v>
      </c>
      <c r="O174" s="129" t="s">
        <v>550</v>
      </c>
      <c r="P174" s="117">
        <v>7000</v>
      </c>
      <c r="Q174" s="71" t="s">
        <v>1435</v>
      </c>
      <c r="R174" s="71" t="s">
        <v>1436</v>
      </c>
      <c r="S174" s="148" t="s">
        <v>582</v>
      </c>
      <c r="T174" s="148" t="s">
        <v>582</v>
      </c>
      <c r="U174" s="148" t="s">
        <v>582</v>
      </c>
      <c r="V174" s="148"/>
      <c r="W174" s="56" t="s">
        <v>1048</v>
      </c>
      <c r="X174" s="148" t="s">
        <v>1437</v>
      </c>
      <c r="Y174" s="148"/>
      <c r="Z174" s="148" t="s">
        <v>562</v>
      </c>
      <c r="AA174" s="71"/>
      <c r="AB174" s="71"/>
      <c r="AC174" s="71"/>
      <c r="AD174" s="71"/>
      <c r="AE174" s="71"/>
      <c r="AF174" s="71"/>
      <c r="AG174" s="71"/>
      <c r="AH174" s="71"/>
    </row>
    <row r="175" spans="1:34" s="2" customFormat="1" ht="52.5" customHeight="1" x14ac:dyDescent="0.25">
      <c r="A175" s="80" t="b">
        <v>1</v>
      </c>
      <c r="B175" s="80" t="b">
        <v>0</v>
      </c>
      <c r="C175" s="80" t="b">
        <v>0</v>
      </c>
      <c r="D175" s="71" t="s">
        <v>510</v>
      </c>
      <c r="E175" s="71" t="s">
        <v>544</v>
      </c>
      <c r="F175" s="71" t="s">
        <v>1438</v>
      </c>
      <c r="G175" s="71" t="s">
        <v>914</v>
      </c>
      <c r="H175" s="71" t="s">
        <v>1439</v>
      </c>
      <c r="I175" s="71" t="s">
        <v>11</v>
      </c>
      <c r="J175" s="96">
        <v>71240000</v>
      </c>
      <c r="K175" s="71" t="s">
        <v>1038</v>
      </c>
      <c r="L175" s="122">
        <v>45757</v>
      </c>
      <c r="M175" s="122">
        <v>46022</v>
      </c>
      <c r="N175" s="71"/>
      <c r="O175" s="129"/>
      <c r="P175" s="117">
        <v>29425</v>
      </c>
      <c r="Q175" s="71" t="s">
        <v>1440</v>
      </c>
      <c r="R175" s="71" t="s">
        <v>1441</v>
      </c>
      <c r="S175" s="148" t="s">
        <v>562</v>
      </c>
      <c r="T175" s="148" t="s">
        <v>582</v>
      </c>
      <c r="U175" s="148" t="s">
        <v>582</v>
      </c>
      <c r="V175" s="148"/>
      <c r="W175" s="147" t="s">
        <v>755</v>
      </c>
      <c r="X175" s="148" t="s">
        <v>1197</v>
      </c>
      <c r="Y175" s="148"/>
      <c r="Z175" s="148" t="s">
        <v>562</v>
      </c>
      <c r="AA175" s="71"/>
      <c r="AB175" s="71"/>
      <c r="AC175" s="71"/>
      <c r="AD175" s="71"/>
      <c r="AE175" s="71"/>
      <c r="AF175" s="71"/>
      <c r="AG175" s="71"/>
      <c r="AH175" s="71"/>
    </row>
    <row r="176" spans="1:34" s="2" customFormat="1" ht="52.5" customHeight="1" x14ac:dyDescent="0.25">
      <c r="A176" s="80" t="b">
        <v>0</v>
      </c>
      <c r="B176" s="80" t="b">
        <v>1</v>
      </c>
      <c r="C176" s="80" t="b">
        <v>0</v>
      </c>
      <c r="D176" s="71" t="s">
        <v>511</v>
      </c>
      <c r="E176" s="71" t="s">
        <v>544</v>
      </c>
      <c r="F176" s="71" t="s">
        <v>1442</v>
      </c>
      <c r="G176" s="71" t="s">
        <v>914</v>
      </c>
      <c r="H176" s="71" t="s">
        <v>1443</v>
      </c>
      <c r="I176" s="71" t="s">
        <v>11</v>
      </c>
      <c r="J176" s="71" t="s">
        <v>1417</v>
      </c>
      <c r="K176" s="71" t="s">
        <v>1038</v>
      </c>
      <c r="L176" s="122">
        <v>45769</v>
      </c>
      <c r="M176" s="122">
        <v>45900</v>
      </c>
      <c r="N176" s="71"/>
      <c r="O176" s="129"/>
      <c r="P176" s="117">
        <v>13700</v>
      </c>
      <c r="Q176" s="71" t="s">
        <v>1444</v>
      </c>
      <c r="R176" s="71" t="s">
        <v>1445</v>
      </c>
      <c r="S176" s="148" t="s">
        <v>584</v>
      </c>
      <c r="T176" s="148" t="s">
        <v>582</v>
      </c>
      <c r="U176" s="148" t="s">
        <v>584</v>
      </c>
      <c r="V176" s="148"/>
      <c r="W176" s="148" t="s">
        <v>1311</v>
      </c>
      <c r="X176" s="148" t="s">
        <v>1197</v>
      </c>
      <c r="Y176" s="148"/>
      <c r="Z176" s="148" t="s">
        <v>562</v>
      </c>
      <c r="AA176" s="71"/>
      <c r="AB176" s="71"/>
      <c r="AC176" s="71"/>
      <c r="AD176" s="71"/>
      <c r="AE176" s="71"/>
      <c r="AF176" s="71"/>
      <c r="AG176" s="71"/>
      <c r="AH176" s="71"/>
    </row>
    <row r="177" spans="1:35" s="2" customFormat="1" ht="52.5" customHeight="1" x14ac:dyDescent="0.25">
      <c r="A177" s="80" t="b">
        <v>0</v>
      </c>
      <c r="B177" s="80" t="b">
        <v>1</v>
      </c>
      <c r="C177" s="80" t="b">
        <v>0</v>
      </c>
      <c r="D177" s="71" t="s">
        <v>511</v>
      </c>
      <c r="E177" s="71" t="s">
        <v>544</v>
      </c>
      <c r="F177" s="71" t="s">
        <v>1446</v>
      </c>
      <c r="G177" s="71" t="s">
        <v>914</v>
      </c>
      <c r="H177" s="71" t="s">
        <v>1447</v>
      </c>
      <c r="I177" s="71" t="s">
        <v>11</v>
      </c>
      <c r="J177" s="71" t="s">
        <v>1417</v>
      </c>
      <c r="K177" s="71" t="s">
        <v>1038</v>
      </c>
      <c r="L177" s="122">
        <v>45763</v>
      </c>
      <c r="M177" s="122">
        <v>45900</v>
      </c>
      <c r="N177" s="71"/>
      <c r="O177" s="129"/>
      <c r="P177" s="117">
        <v>12500</v>
      </c>
      <c r="Q177" s="71" t="s">
        <v>1448</v>
      </c>
      <c r="R177" s="71" t="s">
        <v>1449</v>
      </c>
      <c r="S177" s="148" t="s">
        <v>584</v>
      </c>
      <c r="T177" s="148" t="s">
        <v>582</v>
      </c>
      <c r="U177" s="148">
        <v>8453370</v>
      </c>
      <c r="V177" s="148"/>
      <c r="W177" s="148" t="s">
        <v>1311</v>
      </c>
      <c r="X177" s="148" t="s">
        <v>1197</v>
      </c>
      <c r="Y177" s="148"/>
      <c r="Z177" s="148" t="s">
        <v>562</v>
      </c>
      <c r="AA177" s="71"/>
      <c r="AB177" s="71"/>
      <c r="AC177" s="71"/>
      <c r="AD177" s="71"/>
      <c r="AE177" s="71"/>
      <c r="AF177" s="71"/>
      <c r="AG177" s="71"/>
      <c r="AH177" s="71"/>
    </row>
    <row r="178" spans="1:35" s="2" customFormat="1" ht="52.5" customHeight="1" x14ac:dyDescent="0.25">
      <c r="A178" s="80" t="b">
        <v>1</v>
      </c>
      <c r="B178" s="80" t="b">
        <v>1</v>
      </c>
      <c r="C178" s="80" t="b">
        <v>1</v>
      </c>
      <c r="D178" s="71" t="s">
        <v>512</v>
      </c>
      <c r="E178" s="71" t="s">
        <v>544</v>
      </c>
      <c r="F178" s="71" t="s">
        <v>1450</v>
      </c>
      <c r="G178" s="71" t="s">
        <v>623</v>
      </c>
      <c r="H178" s="71" t="s">
        <v>1451</v>
      </c>
      <c r="I178" s="71" t="s">
        <v>1452</v>
      </c>
      <c r="J178" s="71" t="s">
        <v>1453</v>
      </c>
      <c r="K178" s="71" t="s">
        <v>794</v>
      </c>
      <c r="L178" s="122">
        <v>45748</v>
      </c>
      <c r="M178" s="122">
        <v>46112</v>
      </c>
      <c r="N178" s="71">
        <v>1</v>
      </c>
      <c r="O178" s="129"/>
      <c r="P178" s="117">
        <v>14990</v>
      </c>
      <c r="Q178" s="71" t="s">
        <v>1454</v>
      </c>
      <c r="R178" s="71" t="s">
        <v>1455</v>
      </c>
      <c r="S178" s="148" t="s">
        <v>582</v>
      </c>
      <c r="T178" s="148" t="s">
        <v>582</v>
      </c>
      <c r="U178" s="148">
        <v>267189</v>
      </c>
      <c r="V178" s="148"/>
      <c r="W178" s="148" t="s">
        <v>1311</v>
      </c>
      <c r="X178" s="148" t="s">
        <v>1197</v>
      </c>
      <c r="Y178" s="148"/>
      <c r="Z178" s="148" t="s">
        <v>562</v>
      </c>
      <c r="AA178" s="71"/>
      <c r="AB178" s="71"/>
      <c r="AC178" s="71"/>
      <c r="AD178" s="71"/>
      <c r="AE178" s="71"/>
      <c r="AF178" s="71"/>
      <c r="AG178" s="71"/>
      <c r="AH178" s="71"/>
    </row>
    <row r="179" spans="1:35" s="2" customFormat="1" ht="52.5" customHeight="1" x14ac:dyDescent="0.25">
      <c r="A179" s="80" t="b">
        <v>1</v>
      </c>
      <c r="B179" s="80" t="b">
        <v>1</v>
      </c>
      <c r="C179" s="80" t="b">
        <v>1</v>
      </c>
      <c r="D179" s="71" t="s">
        <v>512</v>
      </c>
      <c r="E179" s="71" t="s">
        <v>544</v>
      </c>
      <c r="F179" s="71" t="s">
        <v>1456</v>
      </c>
      <c r="G179" s="71" t="s">
        <v>623</v>
      </c>
      <c r="H179" s="96" t="s">
        <v>1457</v>
      </c>
      <c r="I179" s="71" t="s">
        <v>1452</v>
      </c>
      <c r="J179" s="71" t="s">
        <v>1453</v>
      </c>
      <c r="K179" s="71" t="s">
        <v>794</v>
      </c>
      <c r="L179" s="122">
        <v>45748</v>
      </c>
      <c r="M179" s="122">
        <v>46112</v>
      </c>
      <c r="N179" s="71">
        <v>1</v>
      </c>
      <c r="O179" s="129"/>
      <c r="P179" s="117">
        <v>2255.7199999999998</v>
      </c>
      <c r="Q179" s="71" t="s">
        <v>1458</v>
      </c>
      <c r="R179" s="71" t="s">
        <v>1459</v>
      </c>
      <c r="S179" s="148" t="s">
        <v>582</v>
      </c>
      <c r="T179" s="148" t="s">
        <v>582</v>
      </c>
      <c r="U179" s="148">
        <v>3296375</v>
      </c>
      <c r="V179" s="148"/>
      <c r="W179" s="148" t="s">
        <v>1311</v>
      </c>
      <c r="X179" s="148" t="s">
        <v>1197</v>
      </c>
      <c r="Y179" s="148"/>
      <c r="Z179" s="148" t="s">
        <v>562</v>
      </c>
      <c r="AA179" s="71"/>
      <c r="AB179" s="71"/>
      <c r="AC179" s="71"/>
      <c r="AD179" s="71"/>
      <c r="AE179" s="71"/>
      <c r="AF179" s="71"/>
      <c r="AG179" s="71"/>
      <c r="AH179" s="71"/>
    </row>
    <row r="180" spans="1:35" s="2" customFormat="1" ht="52.5" customHeight="1" x14ac:dyDescent="0.25">
      <c r="A180" s="80" t="b">
        <v>1</v>
      </c>
      <c r="B180" s="80" t="b">
        <v>0</v>
      </c>
      <c r="C180" s="80" t="b">
        <v>0</v>
      </c>
      <c r="D180" s="71" t="s">
        <v>510</v>
      </c>
      <c r="E180" s="71" t="s">
        <v>544</v>
      </c>
      <c r="F180" s="71" t="s">
        <v>1460</v>
      </c>
      <c r="G180" s="71" t="s">
        <v>1461</v>
      </c>
      <c r="H180" s="71" t="s">
        <v>1462</v>
      </c>
      <c r="I180" s="71" t="s">
        <v>11</v>
      </c>
      <c r="J180" s="96" t="s">
        <v>1463</v>
      </c>
      <c r="K180" s="71" t="s">
        <v>794</v>
      </c>
      <c r="L180" s="122">
        <v>44957</v>
      </c>
      <c r="M180" s="122" t="s">
        <v>1384</v>
      </c>
      <c r="N180" s="71" t="s">
        <v>550</v>
      </c>
      <c r="O180" s="129"/>
      <c r="P180" s="117" t="s">
        <v>1464</v>
      </c>
      <c r="Q180" s="71" t="s">
        <v>1465</v>
      </c>
      <c r="R180" s="71" t="s">
        <v>1466</v>
      </c>
      <c r="S180" s="148" t="s">
        <v>582</v>
      </c>
      <c r="T180" s="148" t="s">
        <v>582</v>
      </c>
      <c r="U180" s="148" t="s">
        <v>752</v>
      </c>
      <c r="V180" s="148"/>
      <c r="W180" s="148" t="s">
        <v>560</v>
      </c>
      <c r="X180" s="148" t="s">
        <v>1142</v>
      </c>
      <c r="Y180" s="148"/>
      <c r="Z180" s="148" t="s">
        <v>562</v>
      </c>
      <c r="AA180" s="71"/>
      <c r="AB180" s="71"/>
      <c r="AC180" s="71"/>
      <c r="AD180" s="71"/>
      <c r="AE180" s="71"/>
      <c r="AF180" s="71"/>
      <c r="AG180" s="71"/>
      <c r="AH180" s="71"/>
    </row>
    <row r="181" spans="1:35" s="2" customFormat="1" ht="52.5" customHeight="1" x14ac:dyDescent="0.25">
      <c r="A181" s="80" t="b">
        <v>1</v>
      </c>
      <c r="B181" s="80" t="b">
        <v>0</v>
      </c>
      <c r="C181" s="80" t="b">
        <v>0</v>
      </c>
      <c r="D181" s="71" t="s">
        <v>510</v>
      </c>
      <c r="E181" s="71" t="s">
        <v>544</v>
      </c>
      <c r="F181" s="71" t="s">
        <v>1467</v>
      </c>
      <c r="G181" s="71" t="s">
        <v>914</v>
      </c>
      <c r="H181" s="71" t="s">
        <v>1468</v>
      </c>
      <c r="I181" s="71" t="s">
        <v>11</v>
      </c>
      <c r="J181" s="71" t="s">
        <v>1417</v>
      </c>
      <c r="K181" s="71" t="s">
        <v>1038</v>
      </c>
      <c r="L181" s="122">
        <v>45719</v>
      </c>
      <c r="M181" s="122">
        <v>46112</v>
      </c>
      <c r="N181" s="71"/>
      <c r="O181" s="129"/>
      <c r="P181" s="117">
        <v>8250</v>
      </c>
      <c r="Q181" s="71" t="s">
        <v>1469</v>
      </c>
      <c r="R181" s="71" t="s">
        <v>1470</v>
      </c>
      <c r="S181" s="148" t="s">
        <v>584</v>
      </c>
      <c r="T181" s="148" t="s">
        <v>582</v>
      </c>
      <c r="U181" s="148">
        <v>15287608</v>
      </c>
      <c r="V181" s="148"/>
      <c r="W181" s="148" t="s">
        <v>687</v>
      </c>
      <c r="X181" s="148" t="s">
        <v>1197</v>
      </c>
      <c r="Y181" s="148"/>
      <c r="Z181" s="148" t="s">
        <v>562</v>
      </c>
      <c r="AA181" s="71"/>
      <c r="AB181" s="71"/>
      <c r="AC181" s="71"/>
      <c r="AD181" s="71"/>
      <c r="AE181" s="71"/>
      <c r="AF181" s="71"/>
      <c r="AG181" s="71"/>
      <c r="AH181" s="71"/>
    </row>
    <row r="182" spans="1:35" s="2" customFormat="1" ht="52.5" customHeight="1" x14ac:dyDescent="0.25">
      <c r="A182" s="80" t="b">
        <v>0</v>
      </c>
      <c r="B182" s="80" t="b">
        <v>1</v>
      </c>
      <c r="C182" s="80" t="b">
        <v>0</v>
      </c>
      <c r="D182" s="71" t="s">
        <v>511</v>
      </c>
      <c r="E182" s="71" t="s">
        <v>544</v>
      </c>
      <c r="F182" s="71" t="s">
        <v>1471</v>
      </c>
      <c r="G182" s="71" t="s">
        <v>1472</v>
      </c>
      <c r="H182" s="71" t="s">
        <v>1473</v>
      </c>
      <c r="I182" s="71" t="s">
        <v>1474</v>
      </c>
      <c r="J182" s="71" t="s">
        <v>1475</v>
      </c>
      <c r="K182" s="71" t="s">
        <v>1038</v>
      </c>
      <c r="L182" s="122">
        <v>45748</v>
      </c>
      <c r="M182" s="122">
        <v>46112</v>
      </c>
      <c r="N182" s="71"/>
      <c r="O182" s="129"/>
      <c r="P182" s="117">
        <v>92000</v>
      </c>
      <c r="Q182" s="71" t="s">
        <v>1074</v>
      </c>
      <c r="R182" s="71" t="s">
        <v>1075</v>
      </c>
      <c r="S182" s="148" t="s">
        <v>582</v>
      </c>
      <c r="T182" s="148" t="s">
        <v>553</v>
      </c>
      <c r="U182" s="148" t="s">
        <v>621</v>
      </c>
      <c r="V182" s="148"/>
      <c r="W182" s="148" t="s">
        <v>560</v>
      </c>
      <c r="X182" s="148" t="s">
        <v>930</v>
      </c>
      <c r="Y182" s="148"/>
      <c r="Z182" s="148" t="s">
        <v>562</v>
      </c>
      <c r="AA182" s="71"/>
      <c r="AB182" s="71"/>
      <c r="AC182" s="71"/>
      <c r="AD182" s="71"/>
      <c r="AE182" s="71"/>
      <c r="AF182" s="71"/>
      <c r="AG182" s="71"/>
      <c r="AH182" s="71"/>
    </row>
    <row r="183" spans="1:35" s="2" customFormat="1" ht="52.5" customHeight="1" x14ac:dyDescent="0.25">
      <c r="A183" s="80" t="b">
        <v>1</v>
      </c>
      <c r="B183" s="80" t="b">
        <v>1</v>
      </c>
      <c r="C183" s="80" t="b">
        <v>1</v>
      </c>
      <c r="D183" s="71" t="s">
        <v>512</v>
      </c>
      <c r="E183" s="71" t="s">
        <v>544</v>
      </c>
      <c r="F183" s="71" t="s">
        <v>1476</v>
      </c>
      <c r="G183" s="71" t="s">
        <v>724</v>
      </c>
      <c r="H183" s="71" t="s">
        <v>1477</v>
      </c>
      <c r="I183" s="71" t="s">
        <v>11</v>
      </c>
      <c r="J183" s="71" t="s">
        <v>1254</v>
      </c>
      <c r="K183" s="71" t="s">
        <v>1038</v>
      </c>
      <c r="L183" s="122">
        <v>45663</v>
      </c>
      <c r="M183" s="122">
        <v>45900</v>
      </c>
      <c r="N183" s="71"/>
      <c r="O183" s="129"/>
      <c r="P183" s="117">
        <v>86000</v>
      </c>
      <c r="Q183" s="71" t="s">
        <v>1478</v>
      </c>
      <c r="R183" s="71" t="s">
        <v>1479</v>
      </c>
      <c r="S183" s="148" t="s">
        <v>582</v>
      </c>
      <c r="T183" s="148" t="s">
        <v>582</v>
      </c>
      <c r="U183" s="148">
        <v>2245324</v>
      </c>
      <c r="V183" s="148"/>
      <c r="W183" s="148" t="s">
        <v>699</v>
      </c>
      <c r="X183" s="148" t="s">
        <v>1105</v>
      </c>
      <c r="Y183" s="148"/>
      <c r="Z183" s="148" t="s">
        <v>562</v>
      </c>
      <c r="AA183" s="71"/>
      <c r="AB183" s="71"/>
      <c r="AC183" s="71"/>
      <c r="AD183" s="71"/>
      <c r="AE183" s="71"/>
      <c r="AF183" s="71"/>
      <c r="AG183" s="71"/>
      <c r="AH183" s="71"/>
    </row>
    <row r="184" spans="1:35" s="2" customFormat="1" ht="72" customHeight="1" x14ac:dyDescent="0.25">
      <c r="A184" s="80" t="b">
        <v>1</v>
      </c>
      <c r="B184" s="80" t="b">
        <v>1</v>
      </c>
      <c r="C184" s="80" t="b">
        <v>1</v>
      </c>
      <c r="D184" s="71" t="s">
        <v>512</v>
      </c>
      <c r="E184" s="71" t="s">
        <v>544</v>
      </c>
      <c r="F184" s="71" t="s">
        <v>1480</v>
      </c>
      <c r="G184" s="71" t="s">
        <v>792</v>
      </c>
      <c r="H184" s="71" t="s">
        <v>1481</v>
      </c>
      <c r="I184" s="71" t="s">
        <v>130</v>
      </c>
      <c r="J184" s="71">
        <v>34928480</v>
      </c>
      <c r="K184" s="71" t="s">
        <v>1038</v>
      </c>
      <c r="L184" s="122">
        <v>45783</v>
      </c>
      <c r="M184" s="122">
        <v>46053</v>
      </c>
      <c r="N184" s="71" t="s">
        <v>553</v>
      </c>
      <c r="O184" s="129"/>
      <c r="P184" s="117">
        <v>409200</v>
      </c>
      <c r="Q184" s="71" t="s">
        <v>1482</v>
      </c>
      <c r="R184" s="71" t="s">
        <v>1483</v>
      </c>
      <c r="S184" s="148" t="s">
        <v>584</v>
      </c>
      <c r="T184" s="148" t="s">
        <v>582</v>
      </c>
      <c r="U184" s="148">
        <v>6094735</v>
      </c>
      <c r="V184" s="148" t="s">
        <v>1484</v>
      </c>
      <c r="W184" s="148" t="s">
        <v>1485</v>
      </c>
      <c r="X184" s="148"/>
      <c r="Y184" s="148"/>
      <c r="Z184" s="148" t="s">
        <v>562</v>
      </c>
      <c r="AA184" s="71"/>
      <c r="AB184" s="71"/>
      <c r="AC184" s="71"/>
      <c r="AD184" s="71"/>
      <c r="AE184" s="71"/>
      <c r="AF184" s="71"/>
      <c r="AG184" s="71"/>
      <c r="AH184" s="71"/>
      <c r="AI184" s="169"/>
    </row>
    <row r="185" spans="1:35" s="2" customFormat="1" ht="52.5" customHeight="1" x14ac:dyDescent="0.25">
      <c r="A185" s="80" t="b">
        <v>1</v>
      </c>
      <c r="B185" s="80" t="b">
        <v>1</v>
      </c>
      <c r="C185" s="80" t="b">
        <v>1</v>
      </c>
      <c r="D185" s="71" t="s">
        <v>511</v>
      </c>
      <c r="E185" s="71" t="s">
        <v>544</v>
      </c>
      <c r="F185" s="71" t="s">
        <v>1486</v>
      </c>
      <c r="G185" s="71" t="s">
        <v>724</v>
      </c>
      <c r="H185" s="71" t="s">
        <v>1487</v>
      </c>
      <c r="I185" s="71" t="s">
        <v>208</v>
      </c>
      <c r="J185" s="71" t="s">
        <v>1254</v>
      </c>
      <c r="K185" s="71" t="s">
        <v>794</v>
      </c>
      <c r="L185" s="122">
        <v>45769</v>
      </c>
      <c r="M185" s="122">
        <v>45930</v>
      </c>
      <c r="N185" s="137">
        <v>46024</v>
      </c>
      <c r="O185" s="129"/>
      <c r="P185" s="117">
        <v>121500</v>
      </c>
      <c r="Q185" s="71" t="s">
        <v>1488</v>
      </c>
      <c r="R185" s="71" t="s">
        <v>1479</v>
      </c>
      <c r="S185" s="148" t="s">
        <v>582</v>
      </c>
      <c r="T185" s="148" t="s">
        <v>582</v>
      </c>
      <c r="U185" s="199" t="s">
        <v>1489</v>
      </c>
      <c r="V185" s="148"/>
      <c r="W185" s="148" t="s">
        <v>663</v>
      </c>
      <c r="X185" s="148" t="s">
        <v>1257</v>
      </c>
      <c r="Y185" s="148"/>
      <c r="Z185" s="148" t="s">
        <v>562</v>
      </c>
      <c r="AA185" s="71"/>
      <c r="AB185" s="71"/>
      <c r="AC185" s="71"/>
      <c r="AD185" s="71"/>
      <c r="AE185" s="71"/>
      <c r="AF185" s="71"/>
      <c r="AG185" s="71"/>
      <c r="AH185" s="71"/>
      <c r="AI185" s="169"/>
    </row>
    <row r="186" spans="1:35" s="2" customFormat="1" ht="52.5" customHeight="1" x14ac:dyDescent="0.25">
      <c r="A186" s="80" t="b">
        <v>0</v>
      </c>
      <c r="B186" s="80" t="b">
        <v>1</v>
      </c>
      <c r="C186" s="80" t="b">
        <v>0</v>
      </c>
      <c r="D186" s="71" t="s">
        <v>511</v>
      </c>
      <c r="E186" s="71" t="s">
        <v>544</v>
      </c>
      <c r="F186" s="71" t="s">
        <v>1490</v>
      </c>
      <c r="G186" s="71" t="s">
        <v>1090</v>
      </c>
      <c r="H186" s="71" t="s">
        <v>1491</v>
      </c>
      <c r="I186" s="71" t="s">
        <v>11</v>
      </c>
      <c r="J186" s="71" t="s">
        <v>1417</v>
      </c>
      <c r="K186" s="71" t="s">
        <v>1038</v>
      </c>
      <c r="L186" s="122">
        <v>45796</v>
      </c>
      <c r="M186" s="122">
        <v>45908</v>
      </c>
      <c r="N186" s="71"/>
      <c r="O186" s="129"/>
      <c r="P186" s="117">
        <v>5000</v>
      </c>
      <c r="Q186" s="71" t="s">
        <v>1492</v>
      </c>
      <c r="R186" s="71" t="s">
        <v>1493</v>
      </c>
      <c r="S186" s="148" t="s">
        <v>550</v>
      </c>
      <c r="T186" s="148" t="s">
        <v>582</v>
      </c>
      <c r="U186" s="148" t="s">
        <v>582</v>
      </c>
      <c r="V186" s="148"/>
      <c r="W186" s="148" t="s">
        <v>1311</v>
      </c>
      <c r="X186" s="148" t="s">
        <v>1494</v>
      </c>
      <c r="Y186" s="148"/>
      <c r="Z186" s="148" t="s">
        <v>562</v>
      </c>
      <c r="AA186" s="71"/>
      <c r="AB186" s="71"/>
      <c r="AC186" s="71"/>
      <c r="AD186" s="71"/>
      <c r="AE186" s="71"/>
      <c r="AF186" s="71"/>
      <c r="AG186" s="71"/>
      <c r="AH186" s="71"/>
    </row>
    <row r="187" spans="1:35" s="2" customFormat="1" ht="68.25" customHeight="1" x14ac:dyDescent="0.25">
      <c r="A187" s="80" t="b">
        <v>0</v>
      </c>
      <c r="B187" s="80" t="b">
        <v>1</v>
      </c>
      <c r="C187" s="80" t="b">
        <v>0</v>
      </c>
      <c r="D187" s="71" t="s">
        <v>511</v>
      </c>
      <c r="E187" s="71" t="s">
        <v>544</v>
      </c>
      <c r="F187" s="71" t="s">
        <v>1495</v>
      </c>
      <c r="G187" s="71" t="s">
        <v>1090</v>
      </c>
      <c r="H187" s="71" t="s">
        <v>1496</v>
      </c>
      <c r="I187" s="71" t="s">
        <v>11</v>
      </c>
      <c r="J187" s="71" t="s">
        <v>1417</v>
      </c>
      <c r="K187" s="71" t="s">
        <v>1038</v>
      </c>
      <c r="L187" s="122">
        <v>45796</v>
      </c>
      <c r="M187" s="122">
        <v>45908</v>
      </c>
      <c r="N187" s="71"/>
      <c r="O187" s="129"/>
      <c r="P187" s="117">
        <v>5000</v>
      </c>
      <c r="Q187" s="71" t="s">
        <v>1497</v>
      </c>
      <c r="R187" s="71" t="s">
        <v>1498</v>
      </c>
      <c r="S187" s="148" t="s">
        <v>562</v>
      </c>
      <c r="T187" s="148" t="s">
        <v>558</v>
      </c>
      <c r="U187" s="148" t="s">
        <v>1499</v>
      </c>
      <c r="V187" s="148"/>
      <c r="W187" s="148" t="s">
        <v>1311</v>
      </c>
      <c r="X187" s="148" t="s">
        <v>1494</v>
      </c>
      <c r="Y187" s="148"/>
      <c r="Z187" s="148" t="s">
        <v>562</v>
      </c>
      <c r="AA187" s="71"/>
      <c r="AB187" s="71"/>
      <c r="AC187" s="71"/>
      <c r="AD187" s="71"/>
      <c r="AE187" s="71"/>
      <c r="AF187" s="71"/>
      <c r="AG187" s="71"/>
      <c r="AH187" s="71"/>
    </row>
    <row r="188" spans="1:35" s="2" customFormat="1" ht="52.5" customHeight="1" x14ac:dyDescent="0.25">
      <c r="A188" s="80" t="b">
        <v>1</v>
      </c>
      <c r="B188" s="80" t="b">
        <v>0</v>
      </c>
      <c r="C188" s="80" t="b">
        <v>0</v>
      </c>
      <c r="D188" s="71" t="s">
        <v>510</v>
      </c>
      <c r="E188" s="71" t="s">
        <v>544</v>
      </c>
      <c r="F188" s="71" t="s">
        <v>1500</v>
      </c>
      <c r="G188" s="71" t="s">
        <v>1050</v>
      </c>
      <c r="H188" s="71" t="s">
        <v>1501</v>
      </c>
      <c r="I188" s="71" t="s">
        <v>11</v>
      </c>
      <c r="J188" s="71" t="s">
        <v>1417</v>
      </c>
      <c r="K188" s="71" t="s">
        <v>1038</v>
      </c>
      <c r="L188" s="122">
        <v>45809</v>
      </c>
      <c r="M188" s="122">
        <v>46265</v>
      </c>
      <c r="N188" s="71">
        <v>1</v>
      </c>
      <c r="O188" s="129"/>
      <c r="P188" s="117">
        <v>49250</v>
      </c>
      <c r="Q188" s="71" t="s">
        <v>1502</v>
      </c>
      <c r="R188" s="71" t="s">
        <v>1503</v>
      </c>
      <c r="S188" s="148" t="s">
        <v>562</v>
      </c>
      <c r="T188" s="148" t="s">
        <v>582</v>
      </c>
      <c r="U188" s="148" t="s">
        <v>1504</v>
      </c>
      <c r="V188" s="148"/>
      <c r="W188" s="148" t="s">
        <v>1311</v>
      </c>
      <c r="X188" s="148" t="s">
        <v>1505</v>
      </c>
      <c r="Y188" s="148"/>
      <c r="Z188" s="148" t="s">
        <v>584</v>
      </c>
      <c r="AA188" s="71"/>
      <c r="AB188" s="71"/>
      <c r="AC188" s="71"/>
      <c r="AD188" s="71"/>
      <c r="AE188" s="71"/>
      <c r="AF188" s="71"/>
      <c r="AG188" s="71"/>
      <c r="AH188" s="71"/>
    </row>
    <row r="189" spans="1:35" s="53" customFormat="1" ht="52.5" customHeight="1" x14ac:dyDescent="0.25">
      <c r="A189" s="119" t="b">
        <v>0</v>
      </c>
      <c r="B189" s="113" t="b">
        <v>1</v>
      </c>
      <c r="C189" s="119" t="b">
        <v>0</v>
      </c>
      <c r="D189" s="96" t="s">
        <v>511</v>
      </c>
      <c r="E189" s="95" t="s">
        <v>544</v>
      </c>
      <c r="F189" s="96" t="s">
        <v>1506</v>
      </c>
      <c r="G189" s="96" t="s">
        <v>1507</v>
      </c>
      <c r="H189" s="96" t="s">
        <v>1508</v>
      </c>
      <c r="I189" s="95" t="s">
        <v>208</v>
      </c>
      <c r="J189" s="95">
        <v>73000000</v>
      </c>
      <c r="K189" s="95" t="s">
        <v>587</v>
      </c>
      <c r="L189" s="105">
        <v>45748</v>
      </c>
      <c r="M189" s="105">
        <v>46112</v>
      </c>
      <c r="N189" s="95"/>
      <c r="O189" s="131"/>
      <c r="P189" s="120">
        <v>41059</v>
      </c>
      <c r="Q189" s="96" t="s">
        <v>1172</v>
      </c>
      <c r="R189" s="96" t="s">
        <v>1173</v>
      </c>
      <c r="S189" s="146" t="s">
        <v>582</v>
      </c>
      <c r="T189" s="146" t="s">
        <v>562</v>
      </c>
      <c r="U189" s="186" t="s">
        <v>573</v>
      </c>
      <c r="V189" s="149"/>
      <c r="W189" s="149" t="s">
        <v>599</v>
      </c>
      <c r="X189" s="149" t="s">
        <v>1034</v>
      </c>
      <c r="Y189" s="146"/>
      <c r="Z189" s="146" t="s">
        <v>562</v>
      </c>
      <c r="AA189" s="115"/>
      <c r="AB189" s="115"/>
      <c r="AC189" s="115"/>
      <c r="AD189" s="115"/>
      <c r="AE189" s="115"/>
      <c r="AF189" s="115"/>
      <c r="AG189" s="114"/>
      <c r="AH189" s="115"/>
    </row>
    <row r="190" spans="1:35" s="53" customFormat="1" ht="63.75" customHeight="1" x14ac:dyDescent="0.25">
      <c r="A190" s="80" t="b">
        <v>1</v>
      </c>
      <c r="B190" s="80" t="b">
        <v>0</v>
      </c>
      <c r="C190" s="80" t="b">
        <v>0</v>
      </c>
      <c r="D190" s="71" t="s">
        <v>510</v>
      </c>
      <c r="E190" s="95" t="s">
        <v>544</v>
      </c>
      <c r="F190" s="71" t="s">
        <v>1509</v>
      </c>
      <c r="G190" s="71" t="s">
        <v>1263</v>
      </c>
      <c r="H190" s="71" t="s">
        <v>1510</v>
      </c>
      <c r="I190" s="71" t="s">
        <v>208</v>
      </c>
      <c r="J190" s="71" t="s">
        <v>1511</v>
      </c>
      <c r="K190" s="95" t="s">
        <v>587</v>
      </c>
      <c r="L190" s="122">
        <v>45017</v>
      </c>
      <c r="M190" s="122">
        <v>46112</v>
      </c>
      <c r="N190" s="71"/>
      <c r="O190" s="129"/>
      <c r="P190" s="117">
        <v>37500</v>
      </c>
      <c r="Q190" s="71" t="s">
        <v>1512</v>
      </c>
      <c r="R190" s="71" t="s">
        <v>1513</v>
      </c>
      <c r="S190" s="148" t="s">
        <v>582</v>
      </c>
      <c r="T190" s="148" t="s">
        <v>1514</v>
      </c>
      <c r="U190" s="148">
        <v>1785710</v>
      </c>
      <c r="V190" s="148"/>
      <c r="W190" s="148" t="s">
        <v>599</v>
      </c>
      <c r="X190" s="148" t="s">
        <v>963</v>
      </c>
      <c r="Y190" s="148"/>
      <c r="Z190" s="148" t="s">
        <v>584</v>
      </c>
      <c r="AA190" s="71"/>
      <c r="AB190" s="71"/>
      <c r="AC190" s="71"/>
      <c r="AD190" s="71"/>
      <c r="AE190" s="71"/>
      <c r="AF190" s="71"/>
      <c r="AG190" s="71"/>
      <c r="AH190" s="71"/>
    </row>
    <row r="191" spans="1:35" s="135" customFormat="1" ht="63.75" customHeight="1" x14ac:dyDescent="0.25">
      <c r="A191" s="80" t="b">
        <v>1</v>
      </c>
      <c r="B191" s="80" t="b">
        <v>1</v>
      </c>
      <c r="C191" s="80" t="b">
        <v>1</v>
      </c>
      <c r="D191" s="71" t="s">
        <v>512</v>
      </c>
      <c r="E191" s="71" t="s">
        <v>544</v>
      </c>
      <c r="F191" s="71" t="s">
        <v>1517</v>
      </c>
      <c r="G191" s="71" t="s">
        <v>623</v>
      </c>
      <c r="H191" s="71" t="s">
        <v>1518</v>
      </c>
      <c r="I191" s="71" t="s">
        <v>1217</v>
      </c>
      <c r="J191" s="71" t="s">
        <v>1254</v>
      </c>
      <c r="K191" s="71" t="s">
        <v>1515</v>
      </c>
      <c r="L191" s="122">
        <v>45804</v>
      </c>
      <c r="M191" s="122">
        <v>45901</v>
      </c>
      <c r="N191" s="71"/>
      <c r="O191" s="129"/>
      <c r="P191" s="117">
        <v>25000</v>
      </c>
      <c r="Q191" s="71" t="s">
        <v>1519</v>
      </c>
      <c r="R191" s="71" t="s">
        <v>1520</v>
      </c>
      <c r="S191" s="148" t="s">
        <v>582</v>
      </c>
      <c r="T191" s="148" t="s">
        <v>582</v>
      </c>
      <c r="U191" s="148">
        <v>6459262</v>
      </c>
      <c r="V191" s="148"/>
      <c r="W191" s="148" t="s">
        <v>902</v>
      </c>
      <c r="X191" s="148" t="s">
        <v>713</v>
      </c>
      <c r="Y191" s="148"/>
      <c r="Z191" s="148" t="s">
        <v>562</v>
      </c>
      <c r="AA191" s="71"/>
      <c r="AB191" s="71"/>
      <c r="AC191" s="71"/>
      <c r="AD191" s="71"/>
      <c r="AE191" s="71"/>
      <c r="AF191" s="71"/>
      <c r="AG191" s="71"/>
      <c r="AH191" s="71"/>
    </row>
    <row r="192" spans="1:35" s="140" customFormat="1" ht="81.75" customHeight="1" x14ac:dyDescent="0.25">
      <c r="A192" s="113" t="b">
        <v>1</v>
      </c>
      <c r="B192" s="113" t="b">
        <v>0</v>
      </c>
      <c r="C192" s="113" t="b">
        <v>0</v>
      </c>
      <c r="D192" s="96" t="s">
        <v>510</v>
      </c>
      <c r="E192" s="96" t="s">
        <v>544</v>
      </c>
      <c r="F192" s="96" t="s">
        <v>1521</v>
      </c>
      <c r="G192" s="96" t="s">
        <v>724</v>
      </c>
      <c r="H192" s="96" t="s">
        <v>1522</v>
      </c>
      <c r="I192" s="96" t="s">
        <v>208</v>
      </c>
      <c r="J192" s="96">
        <v>34000000</v>
      </c>
      <c r="K192" s="96" t="s">
        <v>794</v>
      </c>
      <c r="L192" s="134">
        <v>45771</v>
      </c>
      <c r="M192" s="134">
        <v>46135</v>
      </c>
      <c r="N192" s="96"/>
      <c r="O192" s="131"/>
      <c r="P192" s="139">
        <v>3840</v>
      </c>
      <c r="Q192" s="96" t="s">
        <v>1523</v>
      </c>
      <c r="R192" s="96" t="s">
        <v>1524</v>
      </c>
      <c r="S192" s="149" t="s">
        <v>562</v>
      </c>
      <c r="T192" s="149" t="s">
        <v>582</v>
      </c>
      <c r="U192" s="149">
        <v>1781097</v>
      </c>
      <c r="V192" s="149"/>
      <c r="W192" s="149" t="s">
        <v>687</v>
      </c>
      <c r="X192" s="149" t="s">
        <v>1525</v>
      </c>
      <c r="Y192" s="149"/>
      <c r="Z192" s="149" t="s">
        <v>562</v>
      </c>
      <c r="AA192" s="96"/>
      <c r="AB192" s="96"/>
      <c r="AC192" s="96"/>
      <c r="AD192" s="96"/>
      <c r="AE192" s="96"/>
      <c r="AF192" s="96"/>
      <c r="AG192" s="96"/>
      <c r="AH192" s="96"/>
    </row>
    <row r="193" spans="1:35" s="135" customFormat="1" ht="77.25" customHeight="1" x14ac:dyDescent="0.25">
      <c r="A193" s="80" t="b">
        <v>1</v>
      </c>
      <c r="B193" s="80" t="b">
        <v>0</v>
      </c>
      <c r="C193" s="80" t="b">
        <v>0</v>
      </c>
      <c r="D193" s="71" t="s">
        <v>510</v>
      </c>
      <c r="E193" s="71" t="s">
        <v>544</v>
      </c>
      <c r="F193" s="71" t="s">
        <v>1526</v>
      </c>
      <c r="G193" s="71" t="s">
        <v>724</v>
      </c>
      <c r="H193" s="71" t="s">
        <v>1527</v>
      </c>
      <c r="I193" s="71" t="s">
        <v>208</v>
      </c>
      <c r="J193" s="71" t="s">
        <v>1528</v>
      </c>
      <c r="K193" s="71" t="s">
        <v>794</v>
      </c>
      <c r="L193" s="122">
        <v>45789</v>
      </c>
      <c r="M193" s="122">
        <v>46153</v>
      </c>
      <c r="N193" s="71"/>
      <c r="O193" s="129"/>
      <c r="P193" s="117">
        <v>4000</v>
      </c>
      <c r="Q193" s="71" t="s">
        <v>1529</v>
      </c>
      <c r="R193" s="71" t="s">
        <v>1530</v>
      </c>
      <c r="S193" s="148" t="s">
        <v>562</v>
      </c>
      <c r="T193" s="148" t="s">
        <v>582</v>
      </c>
      <c r="U193" s="148">
        <v>4475165</v>
      </c>
      <c r="V193" s="148"/>
      <c r="W193" s="148" t="s">
        <v>560</v>
      </c>
      <c r="X193" s="148" t="s">
        <v>1531</v>
      </c>
      <c r="Y193" s="148"/>
      <c r="Z193" s="148" t="s">
        <v>562</v>
      </c>
      <c r="AA193" s="71"/>
      <c r="AB193" s="71"/>
      <c r="AC193" s="71"/>
      <c r="AD193" s="71"/>
      <c r="AE193" s="71"/>
      <c r="AF193" s="71"/>
      <c r="AG193" s="71"/>
      <c r="AH193" s="71"/>
    </row>
    <row r="194" spans="1:35" s="135" customFormat="1" ht="52.5" customHeight="1" x14ac:dyDescent="0.25">
      <c r="A194" s="80" t="b">
        <v>1</v>
      </c>
      <c r="B194" s="80" t="b">
        <v>0</v>
      </c>
      <c r="C194" s="80" t="b">
        <v>0</v>
      </c>
      <c r="D194" s="71" t="s">
        <v>510</v>
      </c>
      <c r="E194" s="71" t="s">
        <v>544</v>
      </c>
      <c r="F194" s="71" t="s">
        <v>1532</v>
      </c>
      <c r="G194" s="71" t="s">
        <v>724</v>
      </c>
      <c r="H194" s="71" t="s">
        <v>1533</v>
      </c>
      <c r="I194" s="71" t="s">
        <v>208</v>
      </c>
      <c r="J194" s="71" t="s">
        <v>1534</v>
      </c>
      <c r="K194" s="71" t="s">
        <v>1038</v>
      </c>
      <c r="L194" s="122">
        <v>45748</v>
      </c>
      <c r="M194" s="122">
        <v>45930</v>
      </c>
      <c r="N194" s="137">
        <v>45991</v>
      </c>
      <c r="O194" s="129"/>
      <c r="P194" s="117">
        <v>38000</v>
      </c>
      <c r="Q194" s="71" t="s">
        <v>1533</v>
      </c>
      <c r="R194" s="71" t="s">
        <v>1535</v>
      </c>
      <c r="S194" s="148" t="s">
        <v>562</v>
      </c>
      <c r="T194" s="148" t="s">
        <v>582</v>
      </c>
      <c r="U194" s="148">
        <v>9230802</v>
      </c>
      <c r="V194" s="148"/>
      <c r="W194" s="148" t="s">
        <v>1048</v>
      </c>
      <c r="X194" s="148" t="s">
        <v>1536</v>
      </c>
      <c r="Y194" s="148"/>
      <c r="Z194" s="148" t="s">
        <v>562</v>
      </c>
      <c r="AA194" s="71"/>
      <c r="AB194" s="71"/>
      <c r="AC194" s="71"/>
      <c r="AD194" s="71"/>
      <c r="AE194" s="71"/>
      <c r="AF194" s="71"/>
      <c r="AG194" s="71"/>
      <c r="AH194" s="71"/>
    </row>
    <row r="195" spans="1:35" s="135" customFormat="1" ht="52.5" customHeight="1" x14ac:dyDescent="0.25">
      <c r="A195" s="80" t="b">
        <v>1</v>
      </c>
      <c r="B195" s="80" t="b">
        <v>1</v>
      </c>
      <c r="C195" s="80" t="b">
        <v>1</v>
      </c>
      <c r="D195" s="71" t="s">
        <v>512</v>
      </c>
      <c r="E195" s="71" t="s">
        <v>544</v>
      </c>
      <c r="F195" s="71" t="s">
        <v>1537</v>
      </c>
      <c r="G195" s="71" t="s">
        <v>724</v>
      </c>
      <c r="H195" s="71" t="s">
        <v>1538</v>
      </c>
      <c r="I195" s="71" t="s">
        <v>208</v>
      </c>
      <c r="J195" s="71" t="s">
        <v>1539</v>
      </c>
      <c r="K195" s="71" t="s">
        <v>794</v>
      </c>
      <c r="L195" s="122">
        <v>45748</v>
      </c>
      <c r="M195" s="122">
        <v>46112</v>
      </c>
      <c r="N195" s="71"/>
      <c r="O195" s="129"/>
      <c r="P195" s="117">
        <v>26000</v>
      </c>
      <c r="Q195" s="71" t="s">
        <v>1540</v>
      </c>
      <c r="R195" s="71" t="s">
        <v>1196</v>
      </c>
      <c r="S195" s="148" t="s">
        <v>562</v>
      </c>
      <c r="T195" s="148" t="s">
        <v>582</v>
      </c>
      <c r="U195" s="148" t="s">
        <v>752</v>
      </c>
      <c r="V195" s="148"/>
      <c r="W195" s="148" t="s">
        <v>902</v>
      </c>
      <c r="X195" s="148" t="s">
        <v>1541</v>
      </c>
      <c r="Y195" s="148"/>
      <c r="Z195" s="148" t="s">
        <v>562</v>
      </c>
      <c r="AA195" s="71"/>
      <c r="AB195" s="71"/>
      <c r="AC195" s="71"/>
      <c r="AD195" s="71"/>
      <c r="AE195" s="71"/>
      <c r="AF195" s="71"/>
      <c r="AG195" s="71"/>
      <c r="AH195" s="71"/>
    </row>
    <row r="196" spans="1:35" s="135" customFormat="1" ht="52.5" customHeight="1" x14ac:dyDescent="0.25">
      <c r="A196" s="80" t="b">
        <v>1</v>
      </c>
      <c r="B196" s="80" t="b">
        <v>1</v>
      </c>
      <c r="C196" s="80" t="b">
        <v>1</v>
      </c>
      <c r="D196" s="71" t="s">
        <v>512</v>
      </c>
      <c r="E196" s="71" t="s">
        <v>544</v>
      </c>
      <c r="F196" s="71" t="s">
        <v>1542</v>
      </c>
      <c r="G196" s="71" t="s">
        <v>724</v>
      </c>
      <c r="H196" s="71" t="s">
        <v>1543</v>
      </c>
      <c r="I196" s="71" t="s">
        <v>208</v>
      </c>
      <c r="J196" s="71" t="s">
        <v>1254</v>
      </c>
      <c r="K196" s="71" t="s">
        <v>794</v>
      </c>
      <c r="L196" s="122">
        <v>45748</v>
      </c>
      <c r="M196" s="122">
        <v>46112</v>
      </c>
      <c r="N196" s="71"/>
      <c r="O196" s="129"/>
      <c r="P196" s="117">
        <v>20000</v>
      </c>
      <c r="Q196" s="71" t="s">
        <v>1519</v>
      </c>
      <c r="R196" s="71" t="s">
        <v>1520</v>
      </c>
      <c r="S196" s="148" t="s">
        <v>582</v>
      </c>
      <c r="T196" s="148" t="s">
        <v>582</v>
      </c>
      <c r="U196" s="148">
        <v>6459262</v>
      </c>
      <c r="V196" s="148"/>
      <c r="W196" s="148" t="s">
        <v>902</v>
      </c>
      <c r="X196" s="148" t="s">
        <v>713</v>
      </c>
      <c r="Y196" s="148"/>
      <c r="Z196" s="148" t="s">
        <v>562</v>
      </c>
      <c r="AA196" s="71"/>
      <c r="AB196" s="71"/>
      <c r="AC196" s="71"/>
      <c r="AD196" s="71"/>
      <c r="AE196" s="71"/>
      <c r="AF196" s="71"/>
      <c r="AG196" s="71"/>
      <c r="AH196" s="71"/>
    </row>
    <row r="197" spans="1:35" s="135" customFormat="1" ht="60.75" customHeight="1" x14ac:dyDescent="0.25">
      <c r="A197" s="80" t="b">
        <v>0</v>
      </c>
      <c r="B197" s="80" t="b">
        <v>1</v>
      </c>
      <c r="C197" s="80" t="b">
        <v>0</v>
      </c>
      <c r="D197" s="71" t="s">
        <v>511</v>
      </c>
      <c r="E197" s="71" t="s">
        <v>544</v>
      </c>
      <c r="F197" s="71" t="s">
        <v>1544</v>
      </c>
      <c r="G197" s="71" t="s">
        <v>578</v>
      </c>
      <c r="H197" s="71" t="s">
        <v>1545</v>
      </c>
      <c r="I197" s="71" t="s">
        <v>11</v>
      </c>
      <c r="J197" s="71" t="s">
        <v>1546</v>
      </c>
      <c r="K197" s="71" t="s">
        <v>587</v>
      </c>
      <c r="L197" s="122">
        <v>45824</v>
      </c>
      <c r="M197" s="122">
        <v>45900</v>
      </c>
      <c r="N197" s="71"/>
      <c r="O197" s="129"/>
      <c r="P197" s="117">
        <v>26376.09</v>
      </c>
      <c r="Q197" s="71" t="s">
        <v>1547</v>
      </c>
      <c r="R197" s="71" t="s">
        <v>1516</v>
      </c>
      <c r="S197" s="148" t="s">
        <v>582</v>
      </c>
      <c r="T197" s="148" t="s">
        <v>582</v>
      </c>
      <c r="U197" s="148">
        <v>1704623</v>
      </c>
      <c r="V197" s="148"/>
      <c r="W197" s="148" t="s">
        <v>1548</v>
      </c>
      <c r="X197" s="148" t="s">
        <v>1549</v>
      </c>
      <c r="Y197" s="148" t="s">
        <v>610</v>
      </c>
      <c r="Z197" s="148" t="s">
        <v>562</v>
      </c>
      <c r="AA197" s="71"/>
      <c r="AB197" s="71"/>
      <c r="AC197" s="71"/>
      <c r="AD197" s="71"/>
      <c r="AE197" s="71"/>
      <c r="AF197" s="71"/>
      <c r="AG197" s="71"/>
      <c r="AH197" s="71"/>
    </row>
    <row r="198" spans="1:35" s="135" customFormat="1" ht="54.75" customHeight="1" x14ac:dyDescent="0.25">
      <c r="A198" s="80" t="b">
        <v>1</v>
      </c>
      <c r="B198" s="80" t="b">
        <v>0</v>
      </c>
      <c r="C198" s="80" t="b">
        <v>0</v>
      </c>
      <c r="D198" s="71" t="s">
        <v>510</v>
      </c>
      <c r="E198" s="71" t="s">
        <v>544</v>
      </c>
      <c r="F198" s="71" t="s">
        <v>1550</v>
      </c>
      <c r="G198" s="71" t="s">
        <v>578</v>
      </c>
      <c r="H198" s="71" t="s">
        <v>1551</v>
      </c>
      <c r="I198" s="71" t="s">
        <v>1898</v>
      </c>
      <c r="J198" s="71" t="s">
        <v>1546</v>
      </c>
      <c r="K198" s="71" t="s">
        <v>587</v>
      </c>
      <c r="L198" s="122">
        <v>45824</v>
      </c>
      <c r="M198" s="122">
        <v>45907</v>
      </c>
      <c r="N198" s="71"/>
      <c r="O198" s="129"/>
      <c r="P198" s="117">
        <v>39970</v>
      </c>
      <c r="Q198" s="71" t="s">
        <v>1552</v>
      </c>
      <c r="R198" s="71" t="s">
        <v>1553</v>
      </c>
      <c r="S198" s="148" t="s">
        <v>582</v>
      </c>
      <c r="T198" s="148" t="s">
        <v>582</v>
      </c>
      <c r="U198" s="148">
        <v>603152</v>
      </c>
      <c r="V198" s="148"/>
      <c r="W198" s="148" t="s">
        <v>1548</v>
      </c>
      <c r="X198" s="148" t="s">
        <v>1554</v>
      </c>
      <c r="Y198" s="148" t="s">
        <v>584</v>
      </c>
      <c r="Z198" s="148" t="s">
        <v>562</v>
      </c>
      <c r="AA198" s="71"/>
      <c r="AB198" s="71"/>
      <c r="AC198" s="71"/>
      <c r="AD198" s="71"/>
      <c r="AE198" s="71"/>
      <c r="AF198" s="71"/>
      <c r="AG198" s="71"/>
      <c r="AH198" s="71"/>
    </row>
    <row r="199" spans="1:35" s="135" customFormat="1" ht="48" customHeight="1" x14ac:dyDescent="0.25">
      <c r="A199" s="80" t="b">
        <v>0</v>
      </c>
      <c r="B199" s="80" t="b">
        <v>0</v>
      </c>
      <c r="C199" s="80" t="b">
        <v>0</v>
      </c>
      <c r="D199" s="71" t="s">
        <v>510</v>
      </c>
      <c r="E199" s="71" t="s">
        <v>544</v>
      </c>
      <c r="F199" s="71" t="s">
        <v>1555</v>
      </c>
      <c r="G199" s="71" t="s">
        <v>786</v>
      </c>
      <c r="H199" s="71" t="s">
        <v>1556</v>
      </c>
      <c r="I199" s="71" t="s">
        <v>595</v>
      </c>
      <c r="J199" s="71" t="s">
        <v>1557</v>
      </c>
      <c r="K199" s="71" t="s">
        <v>667</v>
      </c>
      <c r="L199" s="122">
        <v>45748</v>
      </c>
      <c r="M199" s="122">
        <v>46112</v>
      </c>
      <c r="N199" s="71"/>
      <c r="O199" s="129"/>
      <c r="P199" s="117">
        <v>45547</v>
      </c>
      <c r="Q199" s="71" t="s">
        <v>1558</v>
      </c>
      <c r="R199" s="71" t="s">
        <v>1559</v>
      </c>
      <c r="S199" s="148" t="s">
        <v>582</v>
      </c>
      <c r="T199" s="148" t="s">
        <v>582</v>
      </c>
      <c r="U199" s="148" t="s">
        <v>582</v>
      </c>
      <c r="V199" s="148"/>
      <c r="W199" s="148" t="s">
        <v>1548</v>
      </c>
      <c r="X199" s="148" t="s">
        <v>1560</v>
      </c>
      <c r="Y199" s="148" t="s">
        <v>610</v>
      </c>
      <c r="Z199" s="148" t="s">
        <v>562</v>
      </c>
      <c r="AA199" s="71"/>
      <c r="AB199" s="71"/>
      <c r="AC199" s="71"/>
      <c r="AD199" s="71"/>
      <c r="AE199" s="71"/>
      <c r="AF199" s="71"/>
      <c r="AG199" s="71"/>
      <c r="AH199" s="71"/>
    </row>
    <row r="200" spans="1:35" s="135" customFormat="1" ht="48" customHeight="1" x14ac:dyDescent="0.25">
      <c r="A200" s="80" t="b">
        <v>1</v>
      </c>
      <c r="B200" s="80" t="b">
        <v>0</v>
      </c>
      <c r="C200" s="80" t="b">
        <v>0</v>
      </c>
      <c r="D200" s="71" t="s">
        <v>510</v>
      </c>
      <c r="E200" s="71" t="s">
        <v>544</v>
      </c>
      <c r="F200" s="71" t="s">
        <v>1561</v>
      </c>
      <c r="G200" s="71" t="s">
        <v>724</v>
      </c>
      <c r="H200" s="71" t="s">
        <v>1562</v>
      </c>
      <c r="I200" s="71" t="s">
        <v>208</v>
      </c>
      <c r="J200" s="71" t="s">
        <v>1417</v>
      </c>
      <c r="K200" s="71" t="s">
        <v>1038</v>
      </c>
      <c r="L200" s="122">
        <v>45839</v>
      </c>
      <c r="M200" s="122">
        <v>46295</v>
      </c>
      <c r="N200" s="71"/>
      <c r="O200" s="129"/>
      <c r="P200" s="117">
        <v>62500</v>
      </c>
      <c r="Q200" s="71" t="s">
        <v>1563</v>
      </c>
      <c r="R200" s="71" t="s">
        <v>1564</v>
      </c>
      <c r="S200" s="148" t="s">
        <v>553</v>
      </c>
      <c r="T200" s="148" t="s">
        <v>553</v>
      </c>
      <c r="U200" s="148" t="s">
        <v>584</v>
      </c>
      <c r="V200" s="148"/>
      <c r="W200" s="148" t="s">
        <v>1485</v>
      </c>
      <c r="X200" s="148" t="s">
        <v>1105</v>
      </c>
      <c r="Y200" s="148"/>
      <c r="Z200" s="148" t="s">
        <v>584</v>
      </c>
      <c r="AA200" s="71"/>
      <c r="AB200" s="71"/>
      <c r="AC200" s="71"/>
      <c r="AD200" s="71"/>
      <c r="AE200" s="71"/>
      <c r="AF200" s="71"/>
      <c r="AG200" s="71"/>
      <c r="AH200" s="71"/>
    </row>
    <row r="201" spans="1:35" s="135" customFormat="1" ht="75" customHeight="1" x14ac:dyDescent="0.25">
      <c r="A201" s="80" t="b">
        <v>1</v>
      </c>
      <c r="B201" s="80" t="b">
        <v>0</v>
      </c>
      <c r="C201" s="80" t="b">
        <v>0</v>
      </c>
      <c r="D201" s="71" t="s">
        <v>510</v>
      </c>
      <c r="E201" s="71" t="s">
        <v>544</v>
      </c>
      <c r="F201" s="71" t="s">
        <v>1565</v>
      </c>
      <c r="G201" s="71" t="s">
        <v>1566</v>
      </c>
      <c r="H201" s="96" t="s">
        <v>1567</v>
      </c>
      <c r="I201" s="95" t="s">
        <v>11</v>
      </c>
      <c r="J201" s="95">
        <v>73000000</v>
      </c>
      <c r="K201" s="95" t="s">
        <v>587</v>
      </c>
      <c r="L201" s="105">
        <v>45785</v>
      </c>
      <c r="M201" s="105">
        <v>46112</v>
      </c>
      <c r="N201" s="95">
        <v>0</v>
      </c>
      <c r="O201" s="131"/>
      <c r="P201" s="107">
        <v>49925</v>
      </c>
      <c r="Q201" s="96" t="s">
        <v>1568</v>
      </c>
      <c r="R201" s="96" t="s">
        <v>1569</v>
      </c>
      <c r="S201" s="148" t="s">
        <v>584</v>
      </c>
      <c r="T201" s="148" t="s">
        <v>582</v>
      </c>
      <c r="U201" s="148">
        <v>1785710</v>
      </c>
      <c r="V201" s="148"/>
      <c r="W201" s="148" t="s">
        <v>1570</v>
      </c>
      <c r="X201" s="148" t="s">
        <v>963</v>
      </c>
      <c r="Y201" s="148" t="s">
        <v>584</v>
      </c>
      <c r="Z201" s="148" t="s">
        <v>562</v>
      </c>
      <c r="AA201" s="71"/>
      <c r="AB201" s="71"/>
      <c r="AC201" s="71"/>
      <c r="AD201" s="71"/>
      <c r="AE201" s="71"/>
      <c r="AF201" s="71"/>
      <c r="AG201" s="71"/>
      <c r="AH201" s="71"/>
    </row>
    <row r="202" spans="1:35" s="135" customFormat="1" ht="70.5" customHeight="1" x14ac:dyDescent="0.25">
      <c r="A202" s="80" t="b">
        <v>1</v>
      </c>
      <c r="B202" s="80" t="b">
        <v>1</v>
      </c>
      <c r="C202" s="80" t="b">
        <v>1</v>
      </c>
      <c r="D202" s="71" t="s">
        <v>512</v>
      </c>
      <c r="E202" s="71" t="s">
        <v>544</v>
      </c>
      <c r="F202" s="71" t="s">
        <v>1572</v>
      </c>
      <c r="G202" s="71" t="s">
        <v>724</v>
      </c>
      <c r="H202" s="71" t="s">
        <v>1573</v>
      </c>
      <c r="I202" s="71" t="s">
        <v>11</v>
      </c>
      <c r="J202" s="71" t="s">
        <v>1353</v>
      </c>
      <c r="K202" s="71" t="s">
        <v>1038</v>
      </c>
      <c r="L202" s="122">
        <v>45911</v>
      </c>
      <c r="M202" s="122">
        <v>46173</v>
      </c>
      <c r="N202" s="71"/>
      <c r="O202" s="129"/>
      <c r="P202" s="117">
        <v>2814</v>
      </c>
      <c r="Q202" s="71" t="s">
        <v>1574</v>
      </c>
      <c r="R202" s="71" t="s">
        <v>1575</v>
      </c>
      <c r="S202" s="148" t="s">
        <v>582</v>
      </c>
      <c r="T202" s="148" t="s">
        <v>582</v>
      </c>
      <c r="U202" s="148">
        <v>24084</v>
      </c>
      <c r="V202" s="148"/>
      <c r="W202" s="148" t="s">
        <v>105</v>
      </c>
      <c r="X202" s="148" t="s">
        <v>1576</v>
      </c>
      <c r="Y202" s="148" t="s">
        <v>584</v>
      </c>
      <c r="Z202" s="148" t="s">
        <v>562</v>
      </c>
      <c r="AA202" s="71"/>
      <c r="AB202" s="71"/>
      <c r="AC202" s="71"/>
      <c r="AD202" s="71"/>
      <c r="AE202" s="71"/>
      <c r="AF202" s="71"/>
      <c r="AG202" s="71"/>
      <c r="AH202" s="71"/>
    </row>
    <row r="203" spans="1:35" s="135" customFormat="1" ht="64.5" customHeight="1" x14ac:dyDescent="0.25">
      <c r="A203" s="80" t="b">
        <v>1</v>
      </c>
      <c r="B203" s="80" t="b">
        <v>0</v>
      </c>
      <c r="C203" s="80" t="b">
        <v>0</v>
      </c>
      <c r="D203" s="71" t="s">
        <v>510</v>
      </c>
      <c r="E203" s="71" t="s">
        <v>544</v>
      </c>
      <c r="F203" s="71" t="s">
        <v>1577</v>
      </c>
      <c r="G203" s="71" t="s">
        <v>1578</v>
      </c>
      <c r="H203" s="71" t="s">
        <v>1579</v>
      </c>
      <c r="I203" s="71" t="s">
        <v>11</v>
      </c>
      <c r="J203" s="71" t="s">
        <v>1287</v>
      </c>
      <c r="K203" s="71" t="s">
        <v>1038</v>
      </c>
      <c r="L203" s="122">
        <v>45839</v>
      </c>
      <c r="M203" s="122">
        <v>46022</v>
      </c>
      <c r="N203" s="71"/>
      <c r="O203" s="129"/>
      <c r="P203" s="117">
        <v>12381.95</v>
      </c>
      <c r="Q203" s="71" t="s">
        <v>1580</v>
      </c>
      <c r="R203" s="71" t="s">
        <v>1581</v>
      </c>
      <c r="S203" s="148" t="s">
        <v>582</v>
      </c>
      <c r="T203" s="148" t="s">
        <v>582</v>
      </c>
      <c r="U203" s="148">
        <v>3146250</v>
      </c>
      <c r="V203" s="148"/>
      <c r="W203" s="148" t="s">
        <v>1211</v>
      </c>
      <c r="X203" s="148" t="s">
        <v>1582</v>
      </c>
      <c r="Y203" s="148" t="s">
        <v>584</v>
      </c>
      <c r="Z203" s="148" t="s">
        <v>562</v>
      </c>
      <c r="AA203" s="71"/>
      <c r="AB203" s="71"/>
      <c r="AC203" s="71"/>
      <c r="AD203" s="71"/>
      <c r="AE203" s="71"/>
      <c r="AF203" s="71"/>
      <c r="AG203" s="71"/>
      <c r="AH203" s="71"/>
      <c r="AI203" s="58"/>
    </row>
    <row r="204" spans="1:35" s="135" customFormat="1" ht="79.5" customHeight="1" x14ac:dyDescent="0.25">
      <c r="A204" s="80" t="b">
        <v>0</v>
      </c>
      <c r="B204" s="80" t="b">
        <v>1</v>
      </c>
      <c r="C204" s="80" t="b">
        <v>0</v>
      </c>
      <c r="D204" s="71" t="s">
        <v>511</v>
      </c>
      <c r="E204" s="71" t="s">
        <v>544</v>
      </c>
      <c r="F204" s="71" t="s">
        <v>1583</v>
      </c>
      <c r="G204" s="71" t="s">
        <v>1263</v>
      </c>
      <c r="H204" s="71" t="s">
        <v>1584</v>
      </c>
      <c r="I204" s="71" t="s">
        <v>11</v>
      </c>
      <c r="J204" s="71" t="s">
        <v>1313</v>
      </c>
      <c r="K204" s="71" t="s">
        <v>794</v>
      </c>
      <c r="L204" s="122">
        <v>45824</v>
      </c>
      <c r="M204" s="122">
        <v>46112</v>
      </c>
      <c r="N204" s="71"/>
      <c r="O204" s="129"/>
      <c r="P204" s="117">
        <v>8000</v>
      </c>
      <c r="Q204" s="71" t="s">
        <v>1365</v>
      </c>
      <c r="R204" s="71" t="s">
        <v>1366</v>
      </c>
      <c r="S204" s="148" t="s">
        <v>562</v>
      </c>
      <c r="T204" s="148" t="s">
        <v>562</v>
      </c>
      <c r="U204" s="148">
        <v>8967045</v>
      </c>
      <c r="V204" s="148"/>
      <c r="W204" s="148" t="s">
        <v>1485</v>
      </c>
      <c r="X204" s="148" t="s">
        <v>1105</v>
      </c>
      <c r="Y204" s="148" t="s">
        <v>584</v>
      </c>
      <c r="Z204" s="148" t="s">
        <v>562</v>
      </c>
      <c r="AA204" s="71"/>
      <c r="AB204" s="71"/>
      <c r="AC204" s="71"/>
      <c r="AD204" s="71"/>
      <c r="AE204" s="71"/>
      <c r="AF204" s="71"/>
      <c r="AG204" s="71"/>
      <c r="AH204" s="71"/>
      <c r="AI204" s="58"/>
    </row>
    <row r="205" spans="1:35" s="135" customFormat="1" ht="67.5" customHeight="1" x14ac:dyDescent="0.25">
      <c r="A205" s="80" t="b">
        <v>1</v>
      </c>
      <c r="B205" s="80" t="b">
        <v>1</v>
      </c>
      <c r="C205" s="80" t="b">
        <v>1</v>
      </c>
      <c r="D205" s="71" t="s">
        <v>512</v>
      </c>
      <c r="E205" s="71" t="s">
        <v>544</v>
      </c>
      <c r="F205" s="71" t="s">
        <v>1585</v>
      </c>
      <c r="G205" s="71" t="s">
        <v>724</v>
      </c>
      <c r="H205" s="71" t="s">
        <v>1586</v>
      </c>
      <c r="I205" s="71" t="s">
        <v>11</v>
      </c>
      <c r="J205" s="71" t="s">
        <v>1254</v>
      </c>
      <c r="K205" s="71" t="s">
        <v>1038</v>
      </c>
      <c r="L205" s="122">
        <v>45818</v>
      </c>
      <c r="M205" s="122">
        <v>46001</v>
      </c>
      <c r="N205" s="71"/>
      <c r="O205" s="129"/>
      <c r="P205" s="117">
        <v>38000</v>
      </c>
      <c r="Q205" s="71" t="s">
        <v>1478</v>
      </c>
      <c r="R205" s="71" t="s">
        <v>1479</v>
      </c>
      <c r="S205" s="148" t="s">
        <v>582</v>
      </c>
      <c r="T205" s="148" t="s">
        <v>582</v>
      </c>
      <c r="U205" s="148">
        <v>2245324</v>
      </c>
      <c r="V205" s="148"/>
      <c r="W205" s="148" t="s">
        <v>1211</v>
      </c>
      <c r="X205" s="148" t="s">
        <v>1587</v>
      </c>
      <c r="Y205" s="148" t="s">
        <v>584</v>
      </c>
      <c r="Z205" s="148" t="s">
        <v>562</v>
      </c>
      <c r="AA205" s="71"/>
      <c r="AB205" s="71"/>
      <c r="AC205" s="71"/>
      <c r="AD205" s="71"/>
      <c r="AE205" s="71"/>
      <c r="AF205" s="71"/>
      <c r="AG205" s="71"/>
      <c r="AH205" s="71"/>
      <c r="AI205" s="58"/>
    </row>
    <row r="206" spans="1:35" s="135" customFormat="1" ht="60.75" customHeight="1" x14ac:dyDescent="0.25">
      <c r="A206" s="80" t="b">
        <v>0</v>
      </c>
      <c r="B206" s="80" t="b">
        <v>1</v>
      </c>
      <c r="C206" s="80" t="b">
        <v>0</v>
      </c>
      <c r="D206" s="71" t="s">
        <v>511</v>
      </c>
      <c r="E206" s="71" t="s">
        <v>544</v>
      </c>
      <c r="F206" s="71" t="s">
        <v>1588</v>
      </c>
      <c r="G206" s="71" t="s">
        <v>1263</v>
      </c>
      <c r="H206" s="71" t="s">
        <v>1589</v>
      </c>
      <c r="I206" s="71" t="s">
        <v>11</v>
      </c>
      <c r="J206" s="71" t="s">
        <v>1313</v>
      </c>
      <c r="K206" s="71" t="s">
        <v>794</v>
      </c>
      <c r="L206" s="122">
        <v>45748</v>
      </c>
      <c r="M206" s="122">
        <v>46112</v>
      </c>
      <c r="N206" s="71"/>
      <c r="O206" s="129"/>
      <c r="P206" s="117">
        <v>10014</v>
      </c>
      <c r="Q206" s="71" t="s">
        <v>1359</v>
      </c>
      <c r="R206" s="71" t="s">
        <v>1360</v>
      </c>
      <c r="S206" s="148" t="s">
        <v>562</v>
      </c>
      <c r="T206" s="148" t="s">
        <v>562</v>
      </c>
      <c r="U206" s="148" t="s">
        <v>1361</v>
      </c>
      <c r="V206" s="148"/>
      <c r="W206" s="148" t="s">
        <v>1485</v>
      </c>
      <c r="X206" s="148" t="s">
        <v>1105</v>
      </c>
      <c r="Y206" s="148" t="s">
        <v>584</v>
      </c>
      <c r="Z206" s="148" t="s">
        <v>562</v>
      </c>
      <c r="AA206" s="71"/>
      <c r="AB206" s="71"/>
      <c r="AC206" s="71"/>
      <c r="AD206" s="71"/>
      <c r="AE206" s="71"/>
      <c r="AF206" s="71"/>
      <c r="AG206" s="71"/>
      <c r="AH206" s="71"/>
      <c r="AI206" s="58"/>
    </row>
    <row r="207" spans="1:35" s="58" customFormat="1" ht="59.4" customHeight="1" x14ac:dyDescent="0.25">
      <c r="A207" s="80" t="b">
        <v>0</v>
      </c>
      <c r="B207" s="80" t="b">
        <v>1</v>
      </c>
      <c r="C207" s="80" t="b">
        <v>0</v>
      </c>
      <c r="D207" s="71" t="s">
        <v>511</v>
      </c>
      <c r="E207" s="71" t="s">
        <v>544</v>
      </c>
      <c r="F207" s="71" t="s">
        <v>1590</v>
      </c>
      <c r="G207" s="71" t="s">
        <v>1263</v>
      </c>
      <c r="H207" s="71" t="s">
        <v>1591</v>
      </c>
      <c r="I207" s="71" t="s">
        <v>11</v>
      </c>
      <c r="J207" s="71" t="s">
        <v>1313</v>
      </c>
      <c r="K207" s="71" t="s">
        <v>1038</v>
      </c>
      <c r="L207" s="122">
        <v>45748</v>
      </c>
      <c r="M207" s="122">
        <v>46112</v>
      </c>
      <c r="N207" s="71"/>
      <c r="O207" s="129"/>
      <c r="P207" s="117">
        <v>8846</v>
      </c>
      <c r="Q207" s="71" t="s">
        <v>1592</v>
      </c>
      <c r="R207" s="71" t="s">
        <v>1593</v>
      </c>
      <c r="S207" s="148" t="s">
        <v>582</v>
      </c>
      <c r="T207" s="148" t="s">
        <v>562</v>
      </c>
      <c r="U207" s="148">
        <v>2852360</v>
      </c>
      <c r="V207" s="148"/>
      <c r="W207" s="148" t="s">
        <v>1485</v>
      </c>
      <c r="X207" s="148" t="s">
        <v>1105</v>
      </c>
      <c r="Y207" s="148" t="s">
        <v>584</v>
      </c>
      <c r="Z207" s="148" t="s">
        <v>562</v>
      </c>
      <c r="AA207" s="71"/>
      <c r="AB207" s="71"/>
      <c r="AC207" s="71"/>
      <c r="AD207" s="71"/>
      <c r="AE207" s="71"/>
      <c r="AF207" s="71"/>
      <c r="AG207" s="71"/>
      <c r="AH207" s="71"/>
    </row>
    <row r="208" spans="1:35" s="58" customFormat="1" ht="51" customHeight="1" x14ac:dyDescent="0.25">
      <c r="A208" s="80" t="b">
        <v>0</v>
      </c>
      <c r="B208" s="80" t="b">
        <v>1</v>
      </c>
      <c r="C208" s="80" t="b">
        <v>0</v>
      </c>
      <c r="D208" s="71" t="s">
        <v>511</v>
      </c>
      <c r="E208" s="71" t="s">
        <v>544</v>
      </c>
      <c r="F208" s="71" t="s">
        <v>1594</v>
      </c>
      <c r="G208" s="71" t="s">
        <v>724</v>
      </c>
      <c r="H208" s="71" t="s">
        <v>1595</v>
      </c>
      <c r="I208" s="71" t="s">
        <v>11</v>
      </c>
      <c r="J208" s="71">
        <v>34000000</v>
      </c>
      <c r="K208" s="71" t="s">
        <v>794</v>
      </c>
      <c r="L208" s="122">
        <v>45748</v>
      </c>
      <c r="M208" s="137">
        <v>46112</v>
      </c>
      <c r="N208" s="71"/>
      <c r="O208" s="129"/>
      <c r="P208" s="117">
        <v>12500</v>
      </c>
      <c r="Q208" s="71" t="s">
        <v>1596</v>
      </c>
      <c r="R208" s="71" t="s">
        <v>1597</v>
      </c>
      <c r="S208" s="148" t="s">
        <v>562</v>
      </c>
      <c r="T208" s="148" t="s">
        <v>582</v>
      </c>
      <c r="U208" s="148" t="s">
        <v>584</v>
      </c>
      <c r="V208" s="148"/>
      <c r="W208" s="148" t="s">
        <v>687</v>
      </c>
      <c r="X208" s="148" t="s">
        <v>957</v>
      </c>
      <c r="Y208" s="148" t="s">
        <v>584</v>
      </c>
      <c r="Z208" s="148" t="s">
        <v>562</v>
      </c>
      <c r="AA208" s="71"/>
      <c r="AB208" s="71"/>
      <c r="AC208" s="71"/>
      <c r="AD208" s="71"/>
      <c r="AE208" s="71"/>
      <c r="AF208" s="71"/>
      <c r="AG208" s="71"/>
      <c r="AH208" s="71"/>
    </row>
    <row r="209" spans="1:34" s="58" customFormat="1" ht="54" customHeight="1" x14ac:dyDescent="0.25">
      <c r="A209" s="80" t="b">
        <v>0</v>
      </c>
      <c r="B209" s="80" t="b">
        <v>1</v>
      </c>
      <c r="C209" s="80" t="b">
        <v>0</v>
      </c>
      <c r="D209" s="71" t="s">
        <v>511</v>
      </c>
      <c r="E209" s="71" t="s">
        <v>544</v>
      </c>
      <c r="F209" s="71" t="s">
        <v>1598</v>
      </c>
      <c r="G209" s="71" t="s">
        <v>724</v>
      </c>
      <c r="H209" s="71" t="s">
        <v>1599</v>
      </c>
      <c r="I209" s="71" t="s">
        <v>11</v>
      </c>
      <c r="J209" s="71" t="s">
        <v>1417</v>
      </c>
      <c r="K209" s="71" t="s">
        <v>1038</v>
      </c>
      <c r="L209" s="122">
        <v>45800</v>
      </c>
      <c r="M209" s="122">
        <v>45900</v>
      </c>
      <c r="N209" s="71"/>
      <c r="O209" s="129"/>
      <c r="P209" s="117">
        <v>4410</v>
      </c>
      <c r="Q209" s="71" t="s">
        <v>1440</v>
      </c>
      <c r="R209" s="71" t="s">
        <v>1441</v>
      </c>
      <c r="S209" s="148" t="s">
        <v>584</v>
      </c>
      <c r="T209" s="148" t="s">
        <v>582</v>
      </c>
      <c r="U209" s="148" t="s">
        <v>582</v>
      </c>
      <c r="V209" s="148"/>
      <c r="W209" s="148" t="s">
        <v>1311</v>
      </c>
      <c r="X209" s="148" t="s">
        <v>1197</v>
      </c>
      <c r="Y209" s="148" t="s">
        <v>584</v>
      </c>
      <c r="Z209" s="148" t="s">
        <v>562</v>
      </c>
      <c r="AA209" s="71"/>
      <c r="AB209" s="71"/>
      <c r="AC209" s="71"/>
      <c r="AD209" s="71"/>
      <c r="AE209" s="71"/>
      <c r="AF209" s="71"/>
      <c r="AG209" s="71"/>
      <c r="AH209" s="71"/>
    </row>
    <row r="210" spans="1:34" s="58" customFormat="1" ht="51.75" customHeight="1" x14ac:dyDescent="0.25">
      <c r="A210" s="80" t="b">
        <v>1</v>
      </c>
      <c r="B210" s="80" t="b">
        <v>0</v>
      </c>
      <c r="C210" s="80" t="b">
        <v>0</v>
      </c>
      <c r="D210" s="71" t="s">
        <v>510</v>
      </c>
      <c r="E210" s="71" t="s">
        <v>544</v>
      </c>
      <c r="F210" s="71" t="s">
        <v>1600</v>
      </c>
      <c r="G210" s="71" t="s">
        <v>602</v>
      </c>
      <c r="H210" s="71" t="s">
        <v>1601</v>
      </c>
      <c r="I210" s="71" t="s">
        <v>11</v>
      </c>
      <c r="J210" s="71" t="s">
        <v>1287</v>
      </c>
      <c r="K210" s="71" t="s">
        <v>735</v>
      </c>
      <c r="L210" s="122">
        <v>45768</v>
      </c>
      <c r="M210" s="122">
        <v>45900</v>
      </c>
      <c r="N210" s="71"/>
      <c r="O210" s="129"/>
      <c r="P210" s="117">
        <v>3925</v>
      </c>
      <c r="Q210" s="71" t="s">
        <v>1580</v>
      </c>
      <c r="R210" s="71" t="s">
        <v>1581</v>
      </c>
      <c r="S210" s="148" t="s">
        <v>582</v>
      </c>
      <c r="T210" s="148" t="s">
        <v>582</v>
      </c>
      <c r="U210" s="148">
        <v>3146250</v>
      </c>
      <c r="V210" s="148"/>
      <c r="W210" s="148" t="s">
        <v>1211</v>
      </c>
      <c r="X210" s="148" t="s">
        <v>1582</v>
      </c>
      <c r="Y210" s="148" t="s">
        <v>584</v>
      </c>
      <c r="Z210" s="148" t="s">
        <v>562</v>
      </c>
      <c r="AA210" s="71"/>
      <c r="AB210" s="71"/>
      <c r="AC210" s="71"/>
      <c r="AD210" s="71"/>
      <c r="AE210" s="71"/>
      <c r="AF210" s="71"/>
      <c r="AG210" s="71"/>
      <c r="AH210" s="71"/>
    </row>
    <row r="211" spans="1:34" s="58" customFormat="1" ht="37.5" customHeight="1" x14ac:dyDescent="0.25">
      <c r="A211" s="80" t="b">
        <v>0</v>
      </c>
      <c r="B211" s="80" t="b">
        <v>1</v>
      </c>
      <c r="C211" s="80" t="b">
        <v>0</v>
      </c>
      <c r="D211" s="71" t="s">
        <v>511</v>
      </c>
      <c r="E211" s="71" t="s">
        <v>544</v>
      </c>
      <c r="F211" s="71" t="s">
        <v>1602</v>
      </c>
      <c r="G211" s="71" t="s">
        <v>623</v>
      </c>
      <c r="H211" s="71" t="s">
        <v>1603</v>
      </c>
      <c r="I211" s="71" t="s">
        <v>11</v>
      </c>
      <c r="J211" s="71" t="s">
        <v>1539</v>
      </c>
      <c r="K211" s="71" t="s">
        <v>794</v>
      </c>
      <c r="L211" s="122">
        <v>45748</v>
      </c>
      <c r="M211" s="122">
        <v>46112</v>
      </c>
      <c r="N211" s="71"/>
      <c r="O211" s="129"/>
      <c r="P211" s="117">
        <v>5000</v>
      </c>
      <c r="Q211" s="71" t="s">
        <v>1604</v>
      </c>
      <c r="R211" s="71" t="s">
        <v>1605</v>
      </c>
      <c r="S211" s="148" t="s">
        <v>584</v>
      </c>
      <c r="T211" s="148" t="s">
        <v>582</v>
      </c>
      <c r="U211" s="148">
        <v>8676658</v>
      </c>
      <c r="V211" s="148"/>
      <c r="W211" s="148" t="s">
        <v>902</v>
      </c>
      <c r="X211" s="148" t="s">
        <v>713</v>
      </c>
      <c r="Y211" s="148" t="s">
        <v>584</v>
      </c>
      <c r="Z211" s="148" t="s">
        <v>562</v>
      </c>
      <c r="AA211" s="71"/>
      <c r="AB211" s="71"/>
      <c r="AC211" s="71"/>
      <c r="AD211" s="71"/>
      <c r="AE211" s="71"/>
      <c r="AF211" s="71"/>
      <c r="AG211" s="71"/>
      <c r="AH211" s="71"/>
    </row>
    <row r="212" spans="1:34" s="58" customFormat="1" ht="51.75" customHeight="1" x14ac:dyDescent="0.25">
      <c r="A212" s="80" t="b">
        <v>0</v>
      </c>
      <c r="B212" s="80" t="b">
        <v>0</v>
      </c>
      <c r="C212" s="80" t="b">
        <v>0</v>
      </c>
      <c r="D212" s="71" t="s">
        <v>511</v>
      </c>
      <c r="E212" s="71" t="s">
        <v>544</v>
      </c>
      <c r="F212" s="71" t="s">
        <v>1606</v>
      </c>
      <c r="G212" s="71" t="s">
        <v>970</v>
      </c>
      <c r="H212" s="71" t="s">
        <v>1607</v>
      </c>
      <c r="I212" s="71" t="s">
        <v>837</v>
      </c>
      <c r="J212" s="71">
        <v>80000000</v>
      </c>
      <c r="K212" s="71" t="s">
        <v>587</v>
      </c>
      <c r="L212" s="122">
        <v>45748</v>
      </c>
      <c r="M212" s="122">
        <v>46112</v>
      </c>
      <c r="N212" s="71"/>
      <c r="O212" s="129"/>
      <c r="P212" s="117">
        <v>158900</v>
      </c>
      <c r="Q212" s="71" t="s">
        <v>721</v>
      </c>
      <c r="R212" s="71" t="s">
        <v>722</v>
      </c>
      <c r="S212" s="148" t="s">
        <v>582</v>
      </c>
      <c r="T212" s="148" t="s">
        <v>582</v>
      </c>
      <c r="U212" s="148" t="s">
        <v>550</v>
      </c>
      <c r="V212" s="148"/>
      <c r="W212" s="148" t="s">
        <v>599</v>
      </c>
      <c r="X212" s="148" t="s">
        <v>963</v>
      </c>
      <c r="Y212" s="148" t="s">
        <v>584</v>
      </c>
      <c r="Z212" s="148" t="s">
        <v>562</v>
      </c>
      <c r="AA212" s="71"/>
      <c r="AB212" s="71"/>
      <c r="AC212" s="71"/>
      <c r="AD212" s="71"/>
      <c r="AE212" s="71"/>
      <c r="AF212" s="71"/>
      <c r="AG212" s="71"/>
      <c r="AH212" s="71"/>
    </row>
    <row r="213" spans="1:34" s="58" customFormat="1" ht="55.2" customHeight="1" x14ac:dyDescent="0.25">
      <c r="A213" s="80" t="b">
        <v>1</v>
      </c>
      <c r="B213" s="80" t="b">
        <v>0</v>
      </c>
      <c r="C213" s="80" t="b">
        <v>0</v>
      </c>
      <c r="D213" s="71" t="s">
        <v>510</v>
      </c>
      <c r="E213" s="71" t="s">
        <v>544</v>
      </c>
      <c r="F213" s="71" t="s">
        <v>1608</v>
      </c>
      <c r="G213" s="71" t="s">
        <v>578</v>
      </c>
      <c r="H213" s="71" t="s">
        <v>1609</v>
      </c>
      <c r="I213" s="71" t="s">
        <v>1073</v>
      </c>
      <c r="J213" s="95" t="s">
        <v>1546</v>
      </c>
      <c r="K213" s="71" t="s">
        <v>587</v>
      </c>
      <c r="L213" s="122">
        <v>45870</v>
      </c>
      <c r="M213" s="122">
        <v>45961</v>
      </c>
      <c r="N213" s="71"/>
      <c r="O213" s="129"/>
      <c r="P213" s="117">
        <v>263046</v>
      </c>
      <c r="Q213" s="71" t="s">
        <v>1547</v>
      </c>
      <c r="R213" s="71" t="s">
        <v>1610</v>
      </c>
      <c r="S213" s="148" t="s">
        <v>553</v>
      </c>
      <c r="T213" s="148" t="s">
        <v>553</v>
      </c>
      <c r="U213" s="148">
        <v>1704623</v>
      </c>
      <c r="V213" s="148"/>
      <c r="W213" s="148" t="s">
        <v>1611</v>
      </c>
      <c r="X213" s="148" t="s">
        <v>1158</v>
      </c>
      <c r="Y213" s="148" t="s">
        <v>584</v>
      </c>
      <c r="Z213" s="148" t="s">
        <v>562</v>
      </c>
      <c r="AA213" s="71"/>
      <c r="AB213" s="71"/>
      <c r="AC213" s="71"/>
      <c r="AD213" s="71"/>
      <c r="AE213" s="71"/>
      <c r="AF213" s="71"/>
      <c r="AG213" s="71"/>
      <c r="AH213" s="71"/>
    </row>
    <row r="214" spans="1:34" s="58" customFormat="1" ht="57" customHeight="1" x14ac:dyDescent="0.25">
      <c r="A214" s="80" t="b">
        <v>1</v>
      </c>
      <c r="B214" s="80" t="b">
        <v>0</v>
      </c>
      <c r="C214" s="80" t="b">
        <v>0</v>
      </c>
      <c r="D214" s="71" t="s">
        <v>510</v>
      </c>
      <c r="E214" s="71" t="s">
        <v>544</v>
      </c>
      <c r="F214" s="71" t="s">
        <v>1612</v>
      </c>
      <c r="G214" s="71" t="s">
        <v>1613</v>
      </c>
      <c r="H214" s="71" t="s">
        <v>1614</v>
      </c>
      <c r="I214" s="71" t="s">
        <v>11</v>
      </c>
      <c r="J214" s="71" t="s">
        <v>1179</v>
      </c>
      <c r="K214" s="71" t="s">
        <v>1038</v>
      </c>
      <c r="L214" s="122">
        <v>45017</v>
      </c>
      <c r="M214" s="122">
        <v>45747</v>
      </c>
      <c r="N214" s="71">
        <v>2</v>
      </c>
      <c r="O214" s="129"/>
      <c r="P214" s="117">
        <v>13680</v>
      </c>
      <c r="Q214" s="71" t="s">
        <v>1615</v>
      </c>
      <c r="R214" s="71" t="s">
        <v>1616</v>
      </c>
      <c r="S214" s="148" t="s">
        <v>582</v>
      </c>
      <c r="T214" s="148" t="s">
        <v>582</v>
      </c>
      <c r="U214" s="148" t="s">
        <v>1617</v>
      </c>
      <c r="V214" s="148"/>
      <c r="W214" s="148" t="s">
        <v>1048</v>
      </c>
      <c r="X214" s="148" t="s">
        <v>1618</v>
      </c>
      <c r="Y214" s="148" t="s">
        <v>584</v>
      </c>
      <c r="Z214" s="148" t="s">
        <v>562</v>
      </c>
      <c r="AA214" s="71"/>
      <c r="AB214" s="71"/>
      <c r="AC214" s="71"/>
      <c r="AD214" s="71"/>
      <c r="AE214" s="71"/>
      <c r="AF214" s="71"/>
      <c r="AG214" s="71"/>
      <c r="AH214" s="71"/>
    </row>
    <row r="215" spans="1:34" s="58" customFormat="1" ht="48.75" customHeight="1" x14ac:dyDescent="0.25">
      <c r="A215" s="80" t="b">
        <v>0</v>
      </c>
      <c r="B215" s="80" t="b">
        <v>1</v>
      </c>
      <c r="C215" s="80" t="b">
        <v>0</v>
      </c>
      <c r="D215" s="71" t="s">
        <v>511</v>
      </c>
      <c r="E215" s="71" t="s">
        <v>544</v>
      </c>
      <c r="F215" s="71" t="s">
        <v>1619</v>
      </c>
      <c r="G215" s="71" t="s">
        <v>1263</v>
      </c>
      <c r="H215" s="71" t="s">
        <v>1620</v>
      </c>
      <c r="I215" s="71" t="s">
        <v>11</v>
      </c>
      <c r="J215" s="71" t="s">
        <v>1313</v>
      </c>
      <c r="K215" s="71" t="s">
        <v>1038</v>
      </c>
      <c r="L215" s="122">
        <v>45748</v>
      </c>
      <c r="M215" s="122">
        <v>46112</v>
      </c>
      <c r="N215" s="71">
        <v>2</v>
      </c>
      <c r="O215" s="129"/>
      <c r="P215" s="117" t="s">
        <v>1621</v>
      </c>
      <c r="Q215" s="71" t="s">
        <v>1620</v>
      </c>
      <c r="R215" s="71" t="s">
        <v>1622</v>
      </c>
      <c r="S215" s="148" t="s">
        <v>562</v>
      </c>
      <c r="T215" s="148" t="s">
        <v>562</v>
      </c>
      <c r="U215" s="148">
        <v>7817840</v>
      </c>
      <c r="V215" s="148"/>
      <c r="W215" s="148" t="s">
        <v>1211</v>
      </c>
      <c r="X215" s="148" t="s">
        <v>1587</v>
      </c>
      <c r="Y215" s="148" t="s">
        <v>584</v>
      </c>
      <c r="Z215" s="148" t="s">
        <v>562</v>
      </c>
      <c r="AA215" s="71"/>
      <c r="AB215" s="71"/>
      <c r="AC215" s="71"/>
      <c r="AD215" s="71"/>
      <c r="AE215" s="71"/>
      <c r="AF215" s="71"/>
      <c r="AG215" s="71"/>
      <c r="AH215" s="71"/>
    </row>
    <row r="216" spans="1:34" s="58" customFormat="1" ht="58.5" customHeight="1" x14ac:dyDescent="0.25">
      <c r="A216" s="80" t="b">
        <v>0</v>
      </c>
      <c r="B216" s="80" t="b">
        <v>1</v>
      </c>
      <c r="C216" s="80" t="b">
        <v>0</v>
      </c>
      <c r="D216" s="71" t="s">
        <v>511</v>
      </c>
      <c r="E216" s="71" t="s">
        <v>544</v>
      </c>
      <c r="F216" s="71" t="s">
        <v>1623</v>
      </c>
      <c r="G216" s="71" t="s">
        <v>1263</v>
      </c>
      <c r="H216" s="71" t="s">
        <v>1624</v>
      </c>
      <c r="I216" s="71" t="s">
        <v>11</v>
      </c>
      <c r="J216" s="71" t="s">
        <v>1313</v>
      </c>
      <c r="K216" s="71" t="s">
        <v>1038</v>
      </c>
      <c r="L216" s="122">
        <v>45748</v>
      </c>
      <c r="M216" s="122">
        <v>46112</v>
      </c>
      <c r="N216" s="71">
        <v>2</v>
      </c>
      <c r="O216" s="129"/>
      <c r="P216" s="117" t="s">
        <v>1625</v>
      </c>
      <c r="Q216" s="71" t="s">
        <v>1365</v>
      </c>
      <c r="R216" s="71" t="s">
        <v>1366</v>
      </c>
      <c r="S216" s="148" t="s">
        <v>584</v>
      </c>
      <c r="T216" s="148" t="s">
        <v>562</v>
      </c>
      <c r="U216" s="148">
        <v>8967045</v>
      </c>
      <c r="V216" s="148"/>
      <c r="W216" s="148" t="s">
        <v>1211</v>
      </c>
      <c r="X216" s="148" t="s">
        <v>1587</v>
      </c>
      <c r="Y216" s="148" t="s">
        <v>584</v>
      </c>
      <c r="Z216" s="148" t="s">
        <v>562</v>
      </c>
      <c r="AA216" s="71"/>
      <c r="AB216" s="71"/>
      <c r="AC216" s="71"/>
      <c r="AD216" s="71"/>
      <c r="AE216" s="71"/>
      <c r="AF216" s="71"/>
      <c r="AG216" s="71"/>
      <c r="AH216" s="71"/>
    </row>
    <row r="217" spans="1:34" s="58" customFormat="1" ht="52.5" customHeight="1" x14ac:dyDescent="0.25">
      <c r="A217" s="80" t="b">
        <v>1</v>
      </c>
      <c r="B217" s="80" t="b">
        <v>0</v>
      </c>
      <c r="C217" s="80" t="b">
        <v>0</v>
      </c>
      <c r="D217" s="71" t="s">
        <v>510</v>
      </c>
      <c r="E217" s="71" t="s">
        <v>544</v>
      </c>
      <c r="F217" s="71" t="s">
        <v>1626</v>
      </c>
      <c r="G217" s="71" t="s">
        <v>1263</v>
      </c>
      <c r="H217" s="71" t="s">
        <v>1627</v>
      </c>
      <c r="I217" s="71" t="s">
        <v>11</v>
      </c>
      <c r="J217" s="71" t="s">
        <v>1313</v>
      </c>
      <c r="K217" s="71" t="s">
        <v>1038</v>
      </c>
      <c r="L217" s="122">
        <v>45748</v>
      </c>
      <c r="M217" s="122">
        <v>46112</v>
      </c>
      <c r="N217" s="71">
        <v>2</v>
      </c>
      <c r="O217" s="129"/>
      <c r="P217" s="117" t="s">
        <v>1628</v>
      </c>
      <c r="Q217" s="71" t="s">
        <v>1627</v>
      </c>
      <c r="R217" s="71" t="s">
        <v>1629</v>
      </c>
      <c r="S217" s="148" t="s">
        <v>562</v>
      </c>
      <c r="T217" s="148" t="s">
        <v>562</v>
      </c>
      <c r="U217" s="148">
        <v>2918492</v>
      </c>
      <c r="V217" s="148"/>
      <c r="W217" s="148" t="s">
        <v>1211</v>
      </c>
      <c r="X217" s="148" t="s">
        <v>1587</v>
      </c>
      <c r="Y217" s="148" t="s">
        <v>584</v>
      </c>
      <c r="Z217" s="148" t="s">
        <v>562</v>
      </c>
      <c r="AA217" s="71"/>
      <c r="AB217" s="71"/>
      <c r="AC217" s="71"/>
      <c r="AD217" s="71"/>
      <c r="AE217" s="71"/>
      <c r="AF217" s="71"/>
      <c r="AG217" s="71"/>
      <c r="AH217" s="71"/>
    </row>
    <row r="218" spans="1:34" s="58" customFormat="1" ht="57.75" customHeight="1" x14ac:dyDescent="0.25">
      <c r="A218" s="80" t="b">
        <v>1</v>
      </c>
      <c r="B218" s="80" t="b">
        <v>0</v>
      </c>
      <c r="C218" s="80" t="b">
        <v>0</v>
      </c>
      <c r="D218" s="71" t="s">
        <v>510</v>
      </c>
      <c r="E218" s="71" t="s">
        <v>544</v>
      </c>
      <c r="F218" s="71" t="s">
        <v>1630</v>
      </c>
      <c r="G218" s="71" t="s">
        <v>1263</v>
      </c>
      <c r="H218" s="71" t="s">
        <v>1631</v>
      </c>
      <c r="I218" s="71" t="s">
        <v>11</v>
      </c>
      <c r="J218" s="71" t="s">
        <v>1313</v>
      </c>
      <c r="K218" s="71" t="s">
        <v>1038</v>
      </c>
      <c r="L218" s="122">
        <v>45748</v>
      </c>
      <c r="M218" s="122">
        <v>46112</v>
      </c>
      <c r="N218" s="71">
        <v>2</v>
      </c>
      <c r="O218" s="129"/>
      <c r="P218" s="117" t="s">
        <v>1628</v>
      </c>
      <c r="Q218" s="71" t="s">
        <v>1632</v>
      </c>
      <c r="R218" s="71" t="s">
        <v>1633</v>
      </c>
      <c r="S218" s="148" t="s">
        <v>562</v>
      </c>
      <c r="T218" s="148" t="s">
        <v>562</v>
      </c>
      <c r="U218" s="148">
        <v>4666277</v>
      </c>
      <c r="V218" s="148"/>
      <c r="W218" s="148" t="s">
        <v>1211</v>
      </c>
      <c r="X218" s="148" t="s">
        <v>1587</v>
      </c>
      <c r="Y218" s="148" t="s">
        <v>584</v>
      </c>
      <c r="Z218" s="148" t="s">
        <v>562</v>
      </c>
      <c r="AA218" s="71"/>
      <c r="AB218" s="71"/>
      <c r="AC218" s="71"/>
      <c r="AD218" s="71"/>
      <c r="AE218" s="71"/>
      <c r="AF218" s="71"/>
      <c r="AG218" s="71"/>
      <c r="AH218" s="71"/>
    </row>
    <row r="219" spans="1:34" s="58" customFormat="1" ht="63" customHeight="1" x14ac:dyDescent="0.25">
      <c r="A219" s="80" t="b">
        <v>0</v>
      </c>
      <c r="B219" s="80" t="b">
        <v>1</v>
      </c>
      <c r="C219" s="80" t="b">
        <v>0</v>
      </c>
      <c r="D219" s="71" t="s">
        <v>511</v>
      </c>
      <c r="E219" s="71" t="s">
        <v>544</v>
      </c>
      <c r="F219" s="71" t="s">
        <v>1634</v>
      </c>
      <c r="G219" s="71" t="s">
        <v>1263</v>
      </c>
      <c r="H219" s="71" t="s">
        <v>1635</v>
      </c>
      <c r="I219" s="71" t="s">
        <v>11</v>
      </c>
      <c r="J219" s="71" t="s">
        <v>1313</v>
      </c>
      <c r="K219" s="71" t="s">
        <v>1038</v>
      </c>
      <c r="L219" s="122">
        <v>45748</v>
      </c>
      <c r="M219" s="122">
        <v>46112</v>
      </c>
      <c r="N219" s="71">
        <v>2</v>
      </c>
      <c r="O219" s="129"/>
      <c r="P219" s="117" t="s">
        <v>1636</v>
      </c>
      <c r="Q219" s="71" t="s">
        <v>1365</v>
      </c>
      <c r="R219" s="71" t="s">
        <v>1366</v>
      </c>
      <c r="S219" s="148" t="s">
        <v>584</v>
      </c>
      <c r="T219" s="148" t="s">
        <v>562</v>
      </c>
      <c r="U219" s="148">
        <v>8967045</v>
      </c>
      <c r="V219" s="148"/>
      <c r="W219" s="148" t="s">
        <v>1211</v>
      </c>
      <c r="X219" s="148" t="s">
        <v>1587</v>
      </c>
      <c r="Y219" s="148" t="s">
        <v>584</v>
      </c>
      <c r="Z219" s="148" t="s">
        <v>562</v>
      </c>
      <c r="AA219" s="71"/>
      <c r="AB219" s="71"/>
      <c r="AC219" s="71"/>
      <c r="AD219" s="71"/>
      <c r="AE219" s="71"/>
      <c r="AF219" s="71"/>
      <c r="AG219" s="71"/>
      <c r="AH219" s="71"/>
    </row>
    <row r="220" spans="1:34" s="58" customFormat="1" ht="46.5" customHeight="1" x14ac:dyDescent="0.25">
      <c r="A220" s="80" t="b">
        <v>1</v>
      </c>
      <c r="B220" s="80" t="b">
        <v>0</v>
      </c>
      <c r="C220" s="80" t="b">
        <v>0</v>
      </c>
      <c r="D220" s="71" t="s">
        <v>510</v>
      </c>
      <c r="E220" s="71" t="s">
        <v>544</v>
      </c>
      <c r="F220" s="71" t="s">
        <v>1637</v>
      </c>
      <c r="G220" s="71" t="s">
        <v>1263</v>
      </c>
      <c r="H220" s="71" t="s">
        <v>1638</v>
      </c>
      <c r="I220" s="71" t="s">
        <v>11</v>
      </c>
      <c r="J220" s="71" t="s">
        <v>1313</v>
      </c>
      <c r="K220" s="71" t="s">
        <v>1038</v>
      </c>
      <c r="L220" s="122">
        <v>45474</v>
      </c>
      <c r="M220" s="122">
        <v>46234</v>
      </c>
      <c r="N220" s="71">
        <v>0</v>
      </c>
      <c r="O220" s="129"/>
      <c r="P220" s="117">
        <v>10000</v>
      </c>
      <c r="Q220" s="71" t="s">
        <v>1639</v>
      </c>
      <c r="R220" s="71" t="s">
        <v>1640</v>
      </c>
      <c r="S220" s="148" t="s">
        <v>562</v>
      </c>
      <c r="T220" s="148" t="s">
        <v>562</v>
      </c>
      <c r="U220" s="148">
        <v>3455027</v>
      </c>
      <c r="V220" s="148"/>
      <c r="W220" s="148" t="s">
        <v>1485</v>
      </c>
      <c r="X220" s="148" t="s">
        <v>1105</v>
      </c>
      <c r="Y220" s="148" t="s">
        <v>584</v>
      </c>
      <c r="Z220" s="148" t="s">
        <v>562</v>
      </c>
      <c r="AA220" s="71"/>
      <c r="AB220" s="71"/>
      <c r="AC220" s="71"/>
      <c r="AD220" s="71"/>
      <c r="AE220" s="71"/>
      <c r="AF220" s="71"/>
      <c r="AG220" s="71"/>
      <c r="AH220" s="71"/>
    </row>
    <row r="221" spans="1:34" s="58" customFormat="1" ht="46.5" customHeight="1" x14ac:dyDescent="0.25">
      <c r="A221" s="80" t="b">
        <v>0</v>
      </c>
      <c r="B221" s="80" t="b">
        <v>1</v>
      </c>
      <c r="C221" s="80" t="b">
        <v>0</v>
      </c>
      <c r="D221" s="71" t="s">
        <v>511</v>
      </c>
      <c r="E221" s="71" t="s">
        <v>544</v>
      </c>
      <c r="F221" s="71" t="s">
        <v>1641</v>
      </c>
      <c r="G221" s="71" t="s">
        <v>578</v>
      </c>
      <c r="H221" s="71" t="s">
        <v>1642</v>
      </c>
      <c r="I221" s="71" t="s">
        <v>1643</v>
      </c>
      <c r="J221" s="71" t="s">
        <v>1644</v>
      </c>
      <c r="K221" s="71" t="s">
        <v>1038</v>
      </c>
      <c r="L221" s="122">
        <v>45870</v>
      </c>
      <c r="M221" s="122">
        <v>45900</v>
      </c>
      <c r="N221" s="71">
        <v>0</v>
      </c>
      <c r="O221" s="129"/>
      <c r="P221" s="117">
        <v>59429.67</v>
      </c>
      <c r="Q221" s="71" t="s">
        <v>1645</v>
      </c>
      <c r="R221" s="71" t="s">
        <v>1646</v>
      </c>
      <c r="S221" s="148" t="s">
        <v>582</v>
      </c>
      <c r="T221" s="148" t="s">
        <v>582</v>
      </c>
      <c r="U221" s="148">
        <v>519868</v>
      </c>
      <c r="V221" s="148"/>
      <c r="W221" s="148" t="s">
        <v>1485</v>
      </c>
      <c r="X221" s="148" t="s">
        <v>1105</v>
      </c>
      <c r="Y221" s="148" t="s">
        <v>584</v>
      </c>
      <c r="Z221" s="148" t="s">
        <v>562</v>
      </c>
      <c r="AA221" s="71"/>
      <c r="AB221" s="71"/>
      <c r="AC221" s="71"/>
      <c r="AD221" s="71"/>
      <c r="AE221" s="71"/>
      <c r="AF221" s="71"/>
      <c r="AG221" s="71"/>
      <c r="AH221" s="71"/>
    </row>
    <row r="222" spans="1:34" s="58" customFormat="1" ht="46.5" customHeight="1" x14ac:dyDescent="0.25">
      <c r="A222" s="80" t="b">
        <v>1</v>
      </c>
      <c r="B222" s="80" t="b">
        <v>0</v>
      </c>
      <c r="C222" s="80" t="b">
        <v>0</v>
      </c>
      <c r="D222" s="71" t="s">
        <v>510</v>
      </c>
      <c r="E222" s="71" t="s">
        <v>544</v>
      </c>
      <c r="F222" s="71" t="s">
        <v>1647</v>
      </c>
      <c r="G222" s="71" t="s">
        <v>724</v>
      </c>
      <c r="H222" s="82" t="s">
        <v>1648</v>
      </c>
      <c r="I222" s="71" t="s">
        <v>11</v>
      </c>
      <c r="J222" s="71" t="s">
        <v>1254</v>
      </c>
      <c r="K222" s="71" t="s">
        <v>1038</v>
      </c>
      <c r="L222" s="122">
        <v>45866</v>
      </c>
      <c r="M222" s="122">
        <v>45961</v>
      </c>
      <c r="N222" s="71"/>
      <c r="O222" s="129"/>
      <c r="P222" s="117">
        <v>16354</v>
      </c>
      <c r="Q222" s="71" t="s">
        <v>1649</v>
      </c>
      <c r="R222" s="71" t="e">
        <f>VLOOKUP(Q222,#REF!,2,FALSE)</f>
        <v>#REF!</v>
      </c>
      <c r="S222" s="148" t="e">
        <f>VLOOKUP(Q222,#REF!,5,FALSE)</f>
        <v>#REF!</v>
      </c>
      <c r="T222" s="148" t="e">
        <f>VLOOKUP(Q222,#REF!,6,FALSE)</f>
        <v>#REF!</v>
      </c>
      <c r="U222" s="148">
        <v>4940199</v>
      </c>
      <c r="V222" s="148"/>
      <c r="W222" s="148" t="s">
        <v>1048</v>
      </c>
      <c r="X222" s="148" t="s">
        <v>1536</v>
      </c>
      <c r="Y222" s="148" t="s">
        <v>584</v>
      </c>
      <c r="Z222" s="148" t="s">
        <v>562</v>
      </c>
      <c r="AA222" s="71"/>
      <c r="AB222" s="71"/>
      <c r="AC222" s="71"/>
      <c r="AD222" s="71"/>
      <c r="AE222" s="71"/>
      <c r="AF222" s="71"/>
      <c r="AG222" s="71"/>
      <c r="AH222" s="71"/>
    </row>
    <row r="223" spans="1:34" s="58" customFormat="1" ht="46.5" customHeight="1" x14ac:dyDescent="0.25">
      <c r="A223" s="80" t="b">
        <v>0</v>
      </c>
      <c r="B223" s="80" t="b">
        <v>1</v>
      </c>
      <c r="C223" s="80" t="b">
        <v>0</v>
      </c>
      <c r="D223" s="71" t="s">
        <v>511</v>
      </c>
      <c r="E223" s="71" t="s">
        <v>544</v>
      </c>
      <c r="F223" s="71" t="s">
        <v>1650</v>
      </c>
      <c r="G223" s="71" t="s">
        <v>724</v>
      </c>
      <c r="H223" s="82" t="s">
        <v>1651</v>
      </c>
      <c r="I223" s="71" t="s">
        <v>11</v>
      </c>
      <c r="J223" s="71">
        <v>98000000</v>
      </c>
      <c r="K223" s="71" t="s">
        <v>794</v>
      </c>
      <c r="L223" s="122">
        <v>45870</v>
      </c>
      <c r="M223" s="122">
        <v>46965</v>
      </c>
      <c r="N223" s="71"/>
      <c r="O223" s="129"/>
      <c r="P223" s="117">
        <v>16500</v>
      </c>
      <c r="Q223" s="71" t="s">
        <v>1651</v>
      </c>
      <c r="R223" s="71" t="s">
        <v>1652</v>
      </c>
      <c r="S223" s="148" t="s">
        <v>562</v>
      </c>
      <c r="T223" s="148" t="s">
        <v>562</v>
      </c>
      <c r="U223" s="148" t="s">
        <v>584</v>
      </c>
      <c r="V223" s="148"/>
      <c r="W223" s="148" t="s">
        <v>1485</v>
      </c>
      <c r="X223" s="148" t="s">
        <v>1105</v>
      </c>
      <c r="Y223" s="148">
        <v>100032147</v>
      </c>
      <c r="Z223" s="148" t="s">
        <v>584</v>
      </c>
      <c r="AA223" s="71"/>
      <c r="AB223" s="71"/>
      <c r="AC223" s="71"/>
      <c r="AD223" s="71"/>
      <c r="AE223" s="71"/>
      <c r="AF223" s="71"/>
      <c r="AG223" s="71"/>
      <c r="AH223" s="71"/>
    </row>
    <row r="224" spans="1:34" s="58" customFormat="1" ht="46.5" customHeight="1" x14ac:dyDescent="0.25">
      <c r="A224" s="80" t="b">
        <v>1</v>
      </c>
      <c r="B224" s="80" t="b">
        <v>0</v>
      </c>
      <c r="C224" s="80" t="b">
        <v>0</v>
      </c>
      <c r="D224" s="71" t="s">
        <v>510</v>
      </c>
      <c r="E224" s="71" t="s">
        <v>544</v>
      </c>
      <c r="F224" s="71" t="s">
        <v>1653</v>
      </c>
      <c r="G224" s="71" t="s">
        <v>1090</v>
      </c>
      <c r="H224" s="71" t="s">
        <v>1654</v>
      </c>
      <c r="I224" s="71" t="s">
        <v>11</v>
      </c>
      <c r="J224" s="72" t="s">
        <v>1655</v>
      </c>
      <c r="K224" s="71" t="s">
        <v>1038</v>
      </c>
      <c r="L224" s="122">
        <v>45861</v>
      </c>
      <c r="M224" s="122">
        <v>46996</v>
      </c>
      <c r="N224" s="71"/>
      <c r="O224" s="129"/>
      <c r="P224" s="117">
        <v>2250</v>
      </c>
      <c r="Q224" s="71" t="s">
        <v>1656</v>
      </c>
      <c r="R224" s="71" t="s">
        <v>1657</v>
      </c>
      <c r="S224" s="148" t="s">
        <v>584</v>
      </c>
      <c r="T224" s="148" t="s">
        <v>582</v>
      </c>
      <c r="U224" s="148">
        <v>2141713</v>
      </c>
      <c r="V224" s="148"/>
      <c r="W224" s="148" t="s">
        <v>1311</v>
      </c>
      <c r="X224" s="148" t="s">
        <v>1197</v>
      </c>
      <c r="Y224" s="148" t="s">
        <v>584</v>
      </c>
      <c r="Z224" s="148" t="s">
        <v>562</v>
      </c>
      <c r="AA224" s="71"/>
      <c r="AB224" s="71"/>
      <c r="AC224" s="71"/>
      <c r="AD224" s="71"/>
      <c r="AE224" s="71"/>
      <c r="AF224" s="71"/>
      <c r="AG224" s="71"/>
      <c r="AH224" s="71"/>
    </row>
    <row r="225" spans="1:34" s="58" customFormat="1" ht="46.5" customHeight="1" x14ac:dyDescent="0.25">
      <c r="A225" s="80" t="b">
        <v>1</v>
      </c>
      <c r="B225" s="80" t="b">
        <v>0</v>
      </c>
      <c r="C225" s="80" t="b">
        <v>0</v>
      </c>
      <c r="D225" s="71" t="s">
        <v>510</v>
      </c>
      <c r="E225" s="71" t="s">
        <v>544</v>
      </c>
      <c r="F225" s="71" t="s">
        <v>1658</v>
      </c>
      <c r="G225" s="71" t="s">
        <v>724</v>
      </c>
      <c r="H225" s="71" t="s">
        <v>1659</v>
      </c>
      <c r="I225" s="71" t="s">
        <v>11</v>
      </c>
      <c r="J225" s="71" t="s">
        <v>1660</v>
      </c>
      <c r="K225" s="71" t="s">
        <v>1038</v>
      </c>
      <c r="L225" s="122">
        <v>45748</v>
      </c>
      <c r="M225" s="122">
        <v>46112</v>
      </c>
      <c r="N225" s="71"/>
      <c r="O225" s="129"/>
      <c r="P225" s="117">
        <v>2250</v>
      </c>
      <c r="Q225" s="71" t="s">
        <v>736</v>
      </c>
      <c r="R225" s="71"/>
      <c r="S225" s="148"/>
      <c r="T225" s="148"/>
      <c r="U225" s="148"/>
      <c r="V225" s="148"/>
      <c r="W225" s="148" t="s">
        <v>599</v>
      </c>
      <c r="X225" s="148" t="s">
        <v>975</v>
      </c>
      <c r="Y225" s="148" t="s">
        <v>584</v>
      </c>
      <c r="Z225" s="148" t="s">
        <v>562</v>
      </c>
      <c r="AA225" s="71"/>
      <c r="AB225" s="71"/>
      <c r="AC225" s="71"/>
      <c r="AD225" s="71"/>
      <c r="AE225" s="71"/>
      <c r="AF225" s="71"/>
      <c r="AG225" s="71"/>
      <c r="AH225" s="71"/>
    </row>
    <row r="226" spans="1:34" s="58" customFormat="1" ht="66" customHeight="1" x14ac:dyDescent="0.25">
      <c r="A226" s="80" t="b">
        <v>1</v>
      </c>
      <c r="B226" s="80" t="b">
        <v>1</v>
      </c>
      <c r="C226" s="80" t="b">
        <v>1</v>
      </c>
      <c r="D226" s="71" t="s">
        <v>512</v>
      </c>
      <c r="E226" s="71" t="s">
        <v>544</v>
      </c>
      <c r="F226" s="71" t="s">
        <v>1661</v>
      </c>
      <c r="G226" s="71" t="s">
        <v>724</v>
      </c>
      <c r="H226" s="71" t="s">
        <v>1662</v>
      </c>
      <c r="I226" s="71" t="s">
        <v>11</v>
      </c>
      <c r="J226" s="71" t="s">
        <v>1353</v>
      </c>
      <c r="K226" s="71" t="s">
        <v>1038</v>
      </c>
      <c r="L226" s="122">
        <v>45901</v>
      </c>
      <c r="M226" s="122">
        <v>46265</v>
      </c>
      <c r="N226" s="71"/>
      <c r="O226" s="129"/>
      <c r="P226" s="117">
        <v>3735</v>
      </c>
      <c r="Q226" s="71" t="s">
        <v>1574</v>
      </c>
      <c r="R226" s="71" t="s">
        <v>1575</v>
      </c>
      <c r="S226" s="148" t="s">
        <v>582</v>
      </c>
      <c r="T226" s="148" t="s">
        <v>582</v>
      </c>
      <c r="U226" s="148">
        <v>24084</v>
      </c>
      <c r="V226" s="148"/>
      <c r="W226" s="148" t="s">
        <v>105</v>
      </c>
      <c r="X226" s="148" t="s">
        <v>1105</v>
      </c>
      <c r="Y226" s="148" t="s">
        <v>584</v>
      </c>
      <c r="Z226" s="148" t="s">
        <v>562</v>
      </c>
      <c r="AA226" s="71"/>
      <c r="AB226" s="71"/>
      <c r="AC226" s="71"/>
      <c r="AD226" s="71"/>
      <c r="AE226" s="71"/>
      <c r="AF226" s="71"/>
      <c r="AG226" s="71"/>
      <c r="AH226" s="71"/>
    </row>
    <row r="227" spans="1:34" s="58" customFormat="1" ht="46.5" customHeight="1" x14ac:dyDescent="0.25">
      <c r="A227" s="80" t="b">
        <v>0</v>
      </c>
      <c r="B227" s="80" t="b">
        <v>1</v>
      </c>
      <c r="C227" s="80" t="b">
        <v>0</v>
      </c>
      <c r="D227" s="71" t="s">
        <v>511</v>
      </c>
      <c r="E227" s="71" t="s">
        <v>544</v>
      </c>
      <c r="F227" s="71" t="s">
        <v>1663</v>
      </c>
      <c r="G227" s="71" t="s">
        <v>724</v>
      </c>
      <c r="H227" s="71" t="s">
        <v>1664</v>
      </c>
      <c r="I227" s="71" t="s">
        <v>559</v>
      </c>
      <c r="J227" s="71" t="s">
        <v>1665</v>
      </c>
      <c r="K227" s="71" t="s">
        <v>1038</v>
      </c>
      <c r="L227" s="122">
        <v>45845</v>
      </c>
      <c r="M227" s="122">
        <v>45901</v>
      </c>
      <c r="N227" s="71"/>
      <c r="O227" s="129"/>
      <c r="P227" s="117">
        <v>36000</v>
      </c>
      <c r="Q227" s="71" t="s">
        <v>1666</v>
      </c>
      <c r="R227" s="71" t="s">
        <v>1667</v>
      </c>
      <c r="S227" s="148" t="s">
        <v>582</v>
      </c>
      <c r="T227" s="148" t="s">
        <v>582</v>
      </c>
      <c r="U227" s="148" t="s">
        <v>584</v>
      </c>
      <c r="V227" s="148"/>
      <c r="W227" s="148" t="s">
        <v>1668</v>
      </c>
      <c r="X227" s="148" t="s">
        <v>833</v>
      </c>
      <c r="Y227" s="148" t="s">
        <v>584</v>
      </c>
      <c r="Z227" s="148" t="s">
        <v>562</v>
      </c>
      <c r="AA227" s="71"/>
      <c r="AB227" s="71"/>
      <c r="AC227" s="71"/>
      <c r="AD227" s="71"/>
      <c r="AE227" s="71"/>
      <c r="AF227" s="71"/>
      <c r="AG227" s="71"/>
      <c r="AH227" s="71"/>
    </row>
    <row r="228" spans="1:34" s="58" customFormat="1" ht="57" customHeight="1" x14ac:dyDescent="0.25">
      <c r="A228" s="80" t="b">
        <v>1</v>
      </c>
      <c r="B228" s="80" t="b">
        <v>1</v>
      </c>
      <c r="C228" s="80" t="b">
        <v>1</v>
      </c>
      <c r="D228" s="71" t="s">
        <v>512</v>
      </c>
      <c r="E228" s="71" t="s">
        <v>544</v>
      </c>
      <c r="F228" s="71" t="s">
        <v>1669</v>
      </c>
      <c r="G228" s="71" t="s">
        <v>792</v>
      </c>
      <c r="H228" s="71" t="s">
        <v>1670</v>
      </c>
      <c r="I228" s="71" t="s">
        <v>11</v>
      </c>
      <c r="J228" s="71" t="s">
        <v>1287</v>
      </c>
      <c r="K228" s="71" t="s">
        <v>794</v>
      </c>
      <c r="L228" s="122">
        <v>45809</v>
      </c>
      <c r="M228" s="122">
        <v>46538</v>
      </c>
      <c r="N228" s="71"/>
      <c r="O228" s="129"/>
      <c r="P228" s="117">
        <v>56766</v>
      </c>
      <c r="Q228" s="71" t="s">
        <v>1580</v>
      </c>
      <c r="R228" s="71" t="s">
        <v>1671</v>
      </c>
      <c r="S228" s="148" t="s">
        <v>582</v>
      </c>
      <c r="T228" s="148" t="s">
        <v>582</v>
      </c>
      <c r="U228" s="148" t="s">
        <v>584</v>
      </c>
      <c r="V228" s="148"/>
      <c r="W228" s="148" t="s">
        <v>1211</v>
      </c>
      <c r="X228" s="148" t="s">
        <v>1582</v>
      </c>
      <c r="Y228" s="148" t="s">
        <v>584</v>
      </c>
      <c r="Z228" s="148" t="s">
        <v>562</v>
      </c>
      <c r="AA228" s="71"/>
      <c r="AB228" s="71"/>
      <c r="AC228" s="71"/>
      <c r="AD228" s="71"/>
      <c r="AE228" s="71"/>
      <c r="AF228" s="71"/>
      <c r="AG228" s="71"/>
      <c r="AH228" s="71"/>
    </row>
    <row r="229" spans="1:34" s="58" customFormat="1" ht="52.5" customHeight="1" x14ac:dyDescent="0.25">
      <c r="A229" s="80" t="b">
        <v>0</v>
      </c>
      <c r="B229" s="80" t="b">
        <v>1</v>
      </c>
      <c r="C229" s="80" t="b">
        <v>0</v>
      </c>
      <c r="D229" s="71" t="s">
        <v>511</v>
      </c>
      <c r="E229" s="71" t="s">
        <v>544</v>
      </c>
      <c r="F229" s="71" t="s">
        <v>1672</v>
      </c>
      <c r="G229" s="71" t="s">
        <v>792</v>
      </c>
      <c r="H229" s="71" t="s">
        <v>1673</v>
      </c>
      <c r="I229" s="71" t="s">
        <v>559</v>
      </c>
      <c r="J229" s="71" t="s">
        <v>1287</v>
      </c>
      <c r="K229" s="71" t="s">
        <v>1038</v>
      </c>
      <c r="L229" s="122">
        <v>45809</v>
      </c>
      <c r="M229" s="122">
        <v>46022</v>
      </c>
      <c r="N229" s="71"/>
      <c r="O229" s="129"/>
      <c r="P229" s="117">
        <v>171269.95</v>
      </c>
      <c r="Q229" s="71" t="s">
        <v>1580</v>
      </c>
      <c r="R229" s="71"/>
      <c r="S229" s="148" t="s">
        <v>582</v>
      </c>
      <c r="T229" s="148" t="s">
        <v>582</v>
      </c>
      <c r="U229" s="148" t="s">
        <v>584</v>
      </c>
      <c r="V229" s="148"/>
      <c r="W229" s="148" t="s">
        <v>1211</v>
      </c>
      <c r="X229" s="148" t="s">
        <v>1582</v>
      </c>
      <c r="Y229" s="148" t="s">
        <v>584</v>
      </c>
      <c r="Z229" s="148" t="s">
        <v>562</v>
      </c>
      <c r="AA229" s="71"/>
      <c r="AB229" s="71"/>
      <c r="AC229" s="71"/>
      <c r="AD229" s="71"/>
      <c r="AE229" s="71"/>
      <c r="AF229" s="71"/>
      <c r="AG229" s="71"/>
      <c r="AH229" s="71"/>
    </row>
    <row r="230" spans="1:34" s="58" customFormat="1" ht="36.75" customHeight="1" x14ac:dyDescent="0.25">
      <c r="A230" s="80" t="b">
        <v>1</v>
      </c>
      <c r="B230" s="80" t="b">
        <v>0</v>
      </c>
      <c r="C230" s="80" t="b">
        <v>0</v>
      </c>
      <c r="D230" s="71" t="s">
        <v>510</v>
      </c>
      <c r="E230" s="71" t="s">
        <v>544</v>
      </c>
      <c r="F230" s="71" t="s">
        <v>1674</v>
      </c>
      <c r="G230" s="71" t="s">
        <v>724</v>
      </c>
      <c r="H230" s="71" t="s">
        <v>1675</v>
      </c>
      <c r="I230" s="71" t="s">
        <v>11</v>
      </c>
      <c r="J230" s="71" t="s">
        <v>1287</v>
      </c>
      <c r="K230" s="71" t="s">
        <v>1038</v>
      </c>
      <c r="L230" s="122">
        <v>45748</v>
      </c>
      <c r="M230" s="122">
        <v>46112</v>
      </c>
      <c r="N230" s="71"/>
      <c r="O230" s="129"/>
      <c r="P230" s="117">
        <v>197733.94</v>
      </c>
      <c r="Q230" s="71" t="s">
        <v>1676</v>
      </c>
      <c r="R230" s="71" t="s">
        <v>1677</v>
      </c>
      <c r="S230" s="148" t="s">
        <v>582</v>
      </c>
      <c r="T230" s="148" t="s">
        <v>582</v>
      </c>
      <c r="U230" s="148" t="s">
        <v>584</v>
      </c>
      <c r="V230" s="148"/>
      <c r="W230" s="148" t="s">
        <v>1211</v>
      </c>
      <c r="X230" s="148" t="s">
        <v>1582</v>
      </c>
      <c r="Y230" s="148" t="s">
        <v>584</v>
      </c>
      <c r="Z230" s="148" t="s">
        <v>562</v>
      </c>
      <c r="AA230" s="71"/>
      <c r="AB230" s="71"/>
      <c r="AC230" s="71"/>
      <c r="AD230" s="71"/>
      <c r="AE230" s="71"/>
      <c r="AF230" s="71"/>
      <c r="AG230" s="71"/>
      <c r="AH230" s="71"/>
    </row>
    <row r="231" spans="1:34" s="58" customFormat="1" ht="42.75" customHeight="1" x14ac:dyDescent="0.25">
      <c r="A231" s="80" t="b">
        <v>1</v>
      </c>
      <c r="B231" s="80" t="b">
        <v>1</v>
      </c>
      <c r="C231" s="80" t="b">
        <v>1</v>
      </c>
      <c r="D231" s="71" t="s">
        <v>512</v>
      </c>
      <c r="E231" s="71" t="s">
        <v>544</v>
      </c>
      <c r="F231" s="71" t="s">
        <v>1678</v>
      </c>
      <c r="G231" s="71" t="s">
        <v>724</v>
      </c>
      <c r="H231" s="71" t="s">
        <v>1679</v>
      </c>
      <c r="I231" s="71" t="s">
        <v>11</v>
      </c>
      <c r="J231" s="71" t="s">
        <v>1254</v>
      </c>
      <c r="K231" s="71" t="s">
        <v>1038</v>
      </c>
      <c r="L231" s="122">
        <v>45840</v>
      </c>
      <c r="M231" s="122">
        <v>45923</v>
      </c>
      <c r="N231" s="71"/>
      <c r="O231" s="129"/>
      <c r="P231" s="117">
        <v>8258.4</v>
      </c>
      <c r="Q231" s="71" t="s">
        <v>1649</v>
      </c>
      <c r="R231" s="71"/>
      <c r="S231" s="148" t="s">
        <v>582</v>
      </c>
      <c r="T231" s="148" t="s">
        <v>582</v>
      </c>
      <c r="U231" s="148">
        <v>4940199</v>
      </c>
      <c r="V231" s="148"/>
      <c r="W231" s="148" t="s">
        <v>1321</v>
      </c>
      <c r="X231" s="148" t="s">
        <v>1536</v>
      </c>
      <c r="Y231" s="148" t="s">
        <v>584</v>
      </c>
      <c r="Z231" s="148" t="s">
        <v>562</v>
      </c>
      <c r="AA231" s="71"/>
      <c r="AB231" s="71"/>
      <c r="AC231" s="71"/>
      <c r="AD231" s="71"/>
      <c r="AE231" s="71"/>
      <c r="AF231" s="71"/>
      <c r="AG231" s="71"/>
      <c r="AH231" s="71"/>
    </row>
    <row r="232" spans="1:34" s="58" customFormat="1" ht="42" customHeight="1" x14ac:dyDescent="0.25">
      <c r="A232" s="80" t="b">
        <v>0</v>
      </c>
      <c r="B232" s="80" t="b">
        <v>1</v>
      </c>
      <c r="C232" s="80" t="b">
        <v>0</v>
      </c>
      <c r="D232" s="71" t="s">
        <v>511</v>
      </c>
      <c r="E232" s="71" t="s">
        <v>544</v>
      </c>
      <c r="F232" s="71" t="s">
        <v>1680</v>
      </c>
      <c r="G232" s="71" t="s">
        <v>1263</v>
      </c>
      <c r="H232" s="71" t="s">
        <v>1681</v>
      </c>
      <c r="I232" s="71" t="s">
        <v>11</v>
      </c>
      <c r="J232" s="71" t="s">
        <v>1660</v>
      </c>
      <c r="K232" s="71" t="s">
        <v>794</v>
      </c>
      <c r="L232" s="122">
        <v>45748</v>
      </c>
      <c r="M232" s="122">
        <v>46477</v>
      </c>
      <c r="N232" s="71"/>
      <c r="O232" s="129"/>
      <c r="P232" s="117">
        <v>22916</v>
      </c>
      <c r="Q232" s="71" t="s">
        <v>1682</v>
      </c>
      <c r="R232" s="71" t="s">
        <v>1683</v>
      </c>
      <c r="S232" s="148" t="s">
        <v>582</v>
      </c>
      <c r="T232" s="148" t="s">
        <v>582</v>
      </c>
      <c r="U232" s="148" t="s">
        <v>582</v>
      </c>
      <c r="V232" s="148"/>
      <c r="W232" s="148" t="s">
        <v>1684</v>
      </c>
      <c r="X232" s="148" t="s">
        <v>719</v>
      </c>
      <c r="Y232" s="148" t="s">
        <v>584</v>
      </c>
      <c r="Z232" s="148" t="s">
        <v>562</v>
      </c>
      <c r="AA232" s="71"/>
      <c r="AB232" s="71"/>
      <c r="AC232" s="71"/>
      <c r="AD232" s="71"/>
      <c r="AE232" s="71"/>
      <c r="AF232" s="71"/>
      <c r="AG232" s="71"/>
      <c r="AH232" s="71"/>
    </row>
    <row r="233" spans="1:34" s="58" customFormat="1" ht="51.6" customHeight="1" x14ac:dyDescent="0.25">
      <c r="A233" s="80" t="b">
        <v>1</v>
      </c>
      <c r="B233" s="80" t="b">
        <v>1</v>
      </c>
      <c r="C233" s="80" t="b">
        <v>1</v>
      </c>
      <c r="D233" s="71" t="s">
        <v>512</v>
      </c>
      <c r="E233" s="71" t="s">
        <v>544</v>
      </c>
      <c r="F233" s="71" t="s">
        <v>1685</v>
      </c>
      <c r="G233" s="71" t="s">
        <v>724</v>
      </c>
      <c r="H233" s="71" t="s">
        <v>1686</v>
      </c>
      <c r="I233" s="71" t="s">
        <v>11</v>
      </c>
      <c r="J233" s="71" t="s">
        <v>1254</v>
      </c>
      <c r="K233" s="71" t="s">
        <v>1038</v>
      </c>
      <c r="L233" s="122">
        <v>45852</v>
      </c>
      <c r="M233" s="122">
        <v>46035</v>
      </c>
      <c r="N233" s="71"/>
      <c r="O233" s="129"/>
      <c r="P233" s="117">
        <v>38000</v>
      </c>
      <c r="Q233" s="71" t="s">
        <v>1478</v>
      </c>
      <c r="R233" s="71"/>
      <c r="S233" s="148" t="s">
        <v>582</v>
      </c>
      <c r="T233" s="148" t="s">
        <v>582</v>
      </c>
      <c r="U233" s="148" t="e">
        <f>VLOOKUP(Q233,#REF!,7,FALSE)</f>
        <v>#REF!</v>
      </c>
      <c r="V233" s="148"/>
      <c r="W233" s="148" t="s">
        <v>1211</v>
      </c>
      <c r="X233" s="148" t="s">
        <v>1587</v>
      </c>
      <c r="Y233" s="148" t="s">
        <v>584</v>
      </c>
      <c r="Z233" s="148" t="s">
        <v>562</v>
      </c>
      <c r="AA233" s="71"/>
      <c r="AB233" s="71"/>
      <c r="AC233" s="71"/>
      <c r="AD233" s="71"/>
      <c r="AE233" s="71"/>
      <c r="AF233" s="71"/>
      <c r="AG233" s="71"/>
      <c r="AH233" s="71"/>
    </row>
    <row r="234" spans="1:34" s="58" customFormat="1" ht="45.75" customHeight="1" x14ac:dyDescent="0.25">
      <c r="A234" s="80" t="b">
        <v>0</v>
      </c>
      <c r="B234" s="80" t="b">
        <v>1</v>
      </c>
      <c r="C234" s="80" t="b">
        <v>0</v>
      </c>
      <c r="D234" s="71" t="s">
        <v>511</v>
      </c>
      <c r="E234" s="71" t="s">
        <v>544</v>
      </c>
      <c r="F234" s="71" t="s">
        <v>1687</v>
      </c>
      <c r="G234" s="71" t="s">
        <v>724</v>
      </c>
      <c r="H234" s="71" t="s">
        <v>1688</v>
      </c>
      <c r="I234" s="71" t="s">
        <v>11</v>
      </c>
      <c r="J234" s="71" t="s">
        <v>1689</v>
      </c>
      <c r="K234" s="71" t="s">
        <v>1038</v>
      </c>
      <c r="L234" s="122">
        <v>45810</v>
      </c>
      <c r="M234" s="122">
        <v>46112</v>
      </c>
      <c r="N234" s="71"/>
      <c r="O234" s="129"/>
      <c r="P234" s="117">
        <v>11538.88</v>
      </c>
      <c r="Q234" s="71" t="s">
        <v>1690</v>
      </c>
      <c r="R234" s="71" t="s">
        <v>1691</v>
      </c>
      <c r="S234" s="148" t="s">
        <v>582</v>
      </c>
      <c r="T234" s="148" t="s">
        <v>562</v>
      </c>
      <c r="U234" s="148">
        <v>8967045</v>
      </c>
      <c r="V234" s="148"/>
      <c r="W234" s="148" t="s">
        <v>599</v>
      </c>
      <c r="X234" s="148" t="s">
        <v>1692</v>
      </c>
      <c r="Y234" s="148" t="s">
        <v>584</v>
      </c>
      <c r="Z234" s="148" t="s">
        <v>562</v>
      </c>
      <c r="AA234" s="71"/>
      <c r="AB234" s="71"/>
      <c r="AC234" s="71"/>
      <c r="AD234" s="71"/>
      <c r="AE234" s="71"/>
      <c r="AF234" s="71"/>
      <c r="AG234" s="71"/>
      <c r="AH234" s="71"/>
    </row>
    <row r="235" spans="1:34" s="58" customFormat="1" ht="41.25" customHeight="1" x14ac:dyDescent="0.25">
      <c r="A235" s="80" t="b">
        <v>1</v>
      </c>
      <c r="B235" s="80" t="b">
        <v>1</v>
      </c>
      <c r="C235" s="80" t="b">
        <v>1</v>
      </c>
      <c r="D235" s="71" t="s">
        <v>512</v>
      </c>
      <c r="E235" s="71" t="s">
        <v>544</v>
      </c>
      <c r="F235" s="71" t="s">
        <v>1693</v>
      </c>
      <c r="G235" s="71" t="s">
        <v>724</v>
      </c>
      <c r="H235" s="71" t="s">
        <v>1694</v>
      </c>
      <c r="I235" s="71" t="s">
        <v>11</v>
      </c>
      <c r="J235" s="71">
        <v>85000000</v>
      </c>
      <c r="K235" s="71" t="s">
        <v>794</v>
      </c>
      <c r="L235" s="122">
        <v>45824</v>
      </c>
      <c r="M235" s="122">
        <v>46188</v>
      </c>
      <c r="N235" s="71"/>
      <c r="O235" s="129"/>
      <c r="P235" s="117">
        <v>4700</v>
      </c>
      <c r="Q235" s="71" t="s">
        <v>1695</v>
      </c>
      <c r="R235" s="71" t="s">
        <v>1696</v>
      </c>
      <c r="S235" s="148" t="s">
        <v>582</v>
      </c>
      <c r="T235" s="148" t="s">
        <v>582</v>
      </c>
      <c r="U235" s="148">
        <v>4338252</v>
      </c>
      <c r="V235" s="148"/>
      <c r="W235" s="148" t="s">
        <v>1048</v>
      </c>
      <c r="X235" s="148" t="s">
        <v>1536</v>
      </c>
      <c r="Y235" s="148" t="s">
        <v>584</v>
      </c>
      <c r="Z235" s="148" t="s">
        <v>562</v>
      </c>
      <c r="AA235" s="71"/>
      <c r="AB235" s="71"/>
      <c r="AC235" s="71"/>
      <c r="AD235" s="71"/>
      <c r="AE235" s="71"/>
      <c r="AF235" s="71"/>
      <c r="AG235" s="71"/>
      <c r="AH235" s="71"/>
    </row>
    <row r="236" spans="1:34" s="58" customFormat="1" ht="41.25" customHeight="1" x14ac:dyDescent="0.25">
      <c r="A236" s="80" t="b">
        <v>0</v>
      </c>
      <c r="B236" s="80" t="b">
        <v>0</v>
      </c>
      <c r="C236" s="80" t="b">
        <v>0</v>
      </c>
      <c r="D236" s="71" t="s">
        <v>511</v>
      </c>
      <c r="E236" s="71" t="s">
        <v>544</v>
      </c>
      <c r="F236" s="206" t="s">
        <v>689</v>
      </c>
      <c r="G236" s="71" t="s">
        <v>1697</v>
      </c>
      <c r="H236" s="71" t="s">
        <v>1698</v>
      </c>
      <c r="I236" s="71" t="s">
        <v>837</v>
      </c>
      <c r="J236" s="71" t="s">
        <v>1699</v>
      </c>
      <c r="K236" s="71" t="s">
        <v>1038</v>
      </c>
      <c r="L236" s="122">
        <v>45292</v>
      </c>
      <c r="M236" s="122">
        <v>46387</v>
      </c>
      <c r="N236" s="71"/>
      <c r="O236" s="129"/>
      <c r="P236" s="117">
        <f>23000*2</f>
        <v>46000</v>
      </c>
      <c r="Q236" s="71" t="s">
        <v>1700</v>
      </c>
      <c r="R236" s="71" t="s">
        <v>1701</v>
      </c>
      <c r="S236" s="148" t="s">
        <v>584</v>
      </c>
      <c r="T236" s="148" t="s">
        <v>562</v>
      </c>
      <c r="U236" s="148">
        <v>1162634</v>
      </c>
      <c r="V236" s="148"/>
      <c r="W236" s="148" t="s">
        <v>1896</v>
      </c>
      <c r="X236" s="148" t="s">
        <v>688</v>
      </c>
      <c r="Y236" s="148">
        <v>100030253</v>
      </c>
      <c r="Z236" s="148" t="s">
        <v>562</v>
      </c>
      <c r="AA236" s="71"/>
      <c r="AB236" s="71"/>
      <c r="AC236" s="71"/>
      <c r="AD236" s="71"/>
      <c r="AE236" s="71"/>
      <c r="AF236" s="71"/>
      <c r="AG236" s="71"/>
      <c r="AH236" s="71"/>
    </row>
    <row r="237" spans="1:34" s="58" customFormat="1" ht="41.25" customHeight="1" x14ac:dyDescent="0.25">
      <c r="A237" s="80" t="b">
        <v>1</v>
      </c>
      <c r="B237" s="80" t="b">
        <v>1</v>
      </c>
      <c r="C237" s="80" t="b">
        <v>1</v>
      </c>
      <c r="D237" s="71" t="s">
        <v>512</v>
      </c>
      <c r="E237" s="71" t="s">
        <v>544</v>
      </c>
      <c r="F237" s="71" t="s">
        <v>1702</v>
      </c>
      <c r="G237" s="71" t="s">
        <v>786</v>
      </c>
      <c r="H237" s="71" t="s">
        <v>1703</v>
      </c>
      <c r="I237" s="71" t="s">
        <v>837</v>
      </c>
      <c r="J237" s="71" t="s">
        <v>1704</v>
      </c>
      <c r="K237" s="71" t="s">
        <v>587</v>
      </c>
      <c r="L237" s="122">
        <v>45881</v>
      </c>
      <c r="M237" s="122">
        <v>46022</v>
      </c>
      <c r="N237" s="71"/>
      <c r="O237" s="129"/>
      <c r="P237" s="117">
        <v>25000</v>
      </c>
      <c r="Q237" s="71" t="s">
        <v>1705</v>
      </c>
      <c r="R237" s="71" t="s">
        <v>1706</v>
      </c>
      <c r="S237" s="148" t="s">
        <v>553</v>
      </c>
      <c r="T237" s="148" t="s">
        <v>553</v>
      </c>
      <c r="U237" s="148">
        <v>6796481</v>
      </c>
      <c r="V237" s="148"/>
      <c r="W237" s="148" t="s">
        <v>1707</v>
      </c>
      <c r="X237" s="148" t="s">
        <v>1708</v>
      </c>
      <c r="Y237" s="148"/>
      <c r="Z237" s="148" t="s">
        <v>562</v>
      </c>
      <c r="AA237" s="71"/>
      <c r="AB237" s="71"/>
      <c r="AC237" s="71"/>
      <c r="AD237" s="71"/>
      <c r="AE237" s="71"/>
      <c r="AF237" s="71"/>
      <c r="AG237" s="71"/>
      <c r="AH237" s="71"/>
    </row>
    <row r="238" spans="1:34" s="58" customFormat="1" ht="41.25" customHeight="1" x14ac:dyDescent="0.25">
      <c r="A238" s="80" t="b">
        <v>1</v>
      </c>
      <c r="B238" s="80" t="b">
        <v>1</v>
      </c>
      <c r="C238" s="80" t="b">
        <v>1</v>
      </c>
      <c r="D238" s="71" t="s">
        <v>512</v>
      </c>
      <c r="E238" s="71" t="s">
        <v>544</v>
      </c>
      <c r="F238" s="71" t="s">
        <v>1709</v>
      </c>
      <c r="G238" s="71" t="s">
        <v>578</v>
      </c>
      <c r="H238" s="71" t="s">
        <v>1710</v>
      </c>
      <c r="I238" s="71" t="s">
        <v>304</v>
      </c>
      <c r="J238" s="71" t="s">
        <v>1711</v>
      </c>
      <c r="K238" s="71" t="s">
        <v>667</v>
      </c>
      <c r="L238" s="122">
        <v>45884</v>
      </c>
      <c r="M238" s="122">
        <v>46979</v>
      </c>
      <c r="N238" s="71"/>
      <c r="O238" s="129"/>
      <c r="P238" s="117">
        <v>24936</v>
      </c>
      <c r="Q238" s="71" t="s">
        <v>1712</v>
      </c>
      <c r="R238" s="71" t="s">
        <v>1713</v>
      </c>
      <c r="S238" s="148" t="s">
        <v>553</v>
      </c>
      <c r="T238" s="148" t="s">
        <v>553</v>
      </c>
      <c r="U238" s="148">
        <v>2183240</v>
      </c>
      <c r="V238" s="148"/>
      <c r="W238" s="148" t="s">
        <v>1668</v>
      </c>
      <c r="X238" s="148" t="s">
        <v>643</v>
      </c>
      <c r="Y238" s="148" t="s">
        <v>584</v>
      </c>
      <c r="Z238" s="148" t="s">
        <v>562</v>
      </c>
      <c r="AA238" s="71"/>
      <c r="AB238" s="71"/>
      <c r="AC238" s="71"/>
      <c r="AD238" s="71"/>
      <c r="AE238" s="71"/>
      <c r="AF238" s="71"/>
      <c r="AG238" s="71"/>
      <c r="AH238" s="71"/>
    </row>
    <row r="239" spans="1:34" s="58" customFormat="1" ht="41.25" customHeight="1" x14ac:dyDescent="0.25">
      <c r="A239" s="80" t="b">
        <v>0</v>
      </c>
      <c r="B239" s="80" t="b">
        <v>1</v>
      </c>
      <c r="C239" s="80" t="b">
        <v>0</v>
      </c>
      <c r="D239" s="71" t="s">
        <v>511</v>
      </c>
      <c r="E239" s="71" t="s">
        <v>544</v>
      </c>
      <c r="F239" s="71" t="s">
        <v>1714</v>
      </c>
      <c r="G239" s="71" t="s">
        <v>724</v>
      </c>
      <c r="H239" s="71" t="s">
        <v>1715</v>
      </c>
      <c r="I239" s="71" t="s">
        <v>11</v>
      </c>
      <c r="J239" s="71" t="s">
        <v>1716</v>
      </c>
      <c r="K239" s="71" t="s">
        <v>1038</v>
      </c>
      <c r="L239" s="122">
        <v>45839</v>
      </c>
      <c r="M239" s="122">
        <v>45873</v>
      </c>
      <c r="N239" s="71"/>
      <c r="O239" s="129"/>
      <c r="P239" s="117">
        <v>10968</v>
      </c>
      <c r="Q239" s="71" t="s">
        <v>1717</v>
      </c>
      <c r="R239" s="71" t="s">
        <v>1718</v>
      </c>
      <c r="S239" s="148" t="s">
        <v>582</v>
      </c>
      <c r="T239" s="148" t="s">
        <v>582</v>
      </c>
      <c r="U239" s="148">
        <v>6740881</v>
      </c>
      <c r="V239" s="148"/>
      <c r="W239" s="148" t="s">
        <v>1668</v>
      </c>
      <c r="X239" s="148" t="s">
        <v>833</v>
      </c>
      <c r="Y239" s="148" t="s">
        <v>584</v>
      </c>
      <c r="Z239" s="148" t="s">
        <v>562</v>
      </c>
      <c r="AA239" s="71"/>
      <c r="AB239" s="71"/>
      <c r="AC239" s="71"/>
      <c r="AD239" s="71"/>
      <c r="AE239" s="71"/>
      <c r="AF239" s="71"/>
      <c r="AG239" s="71"/>
      <c r="AH239" s="71"/>
    </row>
    <row r="240" spans="1:34" s="58" customFormat="1" ht="41.25" customHeight="1" x14ac:dyDescent="0.25">
      <c r="A240" s="80" t="b">
        <v>1</v>
      </c>
      <c r="B240" s="80" t="b">
        <v>0</v>
      </c>
      <c r="C240" s="80" t="b">
        <v>0</v>
      </c>
      <c r="D240" s="71" t="s">
        <v>510</v>
      </c>
      <c r="E240" s="71" t="s">
        <v>544</v>
      </c>
      <c r="F240" s="71" t="s">
        <v>1719</v>
      </c>
      <c r="G240" s="71" t="s">
        <v>1090</v>
      </c>
      <c r="H240" s="71" t="s">
        <v>1720</v>
      </c>
      <c r="I240" s="71" t="s">
        <v>11</v>
      </c>
      <c r="J240" s="71" t="s">
        <v>1417</v>
      </c>
      <c r="K240" s="71" t="s">
        <v>1038</v>
      </c>
      <c r="L240" s="122">
        <v>45880</v>
      </c>
      <c r="M240" s="122">
        <v>45961</v>
      </c>
      <c r="N240" s="71"/>
      <c r="O240" s="129"/>
      <c r="P240" s="117">
        <v>4000</v>
      </c>
      <c r="Q240" s="71" t="s">
        <v>1721</v>
      </c>
      <c r="R240" s="71" t="s">
        <v>1722</v>
      </c>
      <c r="S240" s="148" t="s">
        <v>562</v>
      </c>
      <c r="T240" s="148" t="s">
        <v>582</v>
      </c>
      <c r="U240" s="148">
        <v>16449939</v>
      </c>
      <c r="V240" s="148"/>
      <c r="W240" s="148" t="s">
        <v>1311</v>
      </c>
      <c r="X240" s="148" t="s">
        <v>1197</v>
      </c>
      <c r="Y240" s="148" t="s">
        <v>584</v>
      </c>
      <c r="Z240" s="148" t="s">
        <v>562</v>
      </c>
      <c r="AA240" s="71"/>
      <c r="AB240" s="71"/>
      <c r="AC240" s="71"/>
      <c r="AD240" s="71"/>
      <c r="AE240" s="71"/>
      <c r="AF240" s="71"/>
      <c r="AG240" s="71"/>
      <c r="AH240" s="71"/>
    </row>
    <row r="241" spans="1:35" s="58" customFormat="1" ht="41.25" customHeight="1" x14ac:dyDescent="0.25">
      <c r="A241" s="80" t="b">
        <v>0</v>
      </c>
      <c r="B241" s="80" t="b">
        <v>1</v>
      </c>
      <c r="C241" s="80" t="b">
        <v>0</v>
      </c>
      <c r="D241" s="71" t="s">
        <v>511</v>
      </c>
      <c r="E241" s="71" t="s">
        <v>544</v>
      </c>
      <c r="F241" s="71" t="s">
        <v>1723</v>
      </c>
      <c r="G241" s="71" t="s">
        <v>724</v>
      </c>
      <c r="H241" s="71" t="s">
        <v>1724</v>
      </c>
      <c r="I241" s="71" t="s">
        <v>11</v>
      </c>
      <c r="J241" s="71" t="s">
        <v>1725</v>
      </c>
      <c r="K241" s="71" t="s">
        <v>1038</v>
      </c>
      <c r="L241" s="122">
        <v>45880</v>
      </c>
      <c r="M241" s="122">
        <v>46081</v>
      </c>
      <c r="N241" s="71"/>
      <c r="O241" s="129"/>
      <c r="P241" s="117">
        <v>6000</v>
      </c>
      <c r="Q241" s="71" t="s">
        <v>1180</v>
      </c>
      <c r="R241" s="71" t="s">
        <v>1726</v>
      </c>
      <c r="S241" s="148" t="s">
        <v>582</v>
      </c>
      <c r="T241" s="148" t="s">
        <v>582</v>
      </c>
      <c r="U241" s="148">
        <v>4313826</v>
      </c>
      <c r="V241" s="148"/>
      <c r="W241" s="148" t="s">
        <v>1048</v>
      </c>
      <c r="X241" s="148" t="s">
        <v>1181</v>
      </c>
      <c r="Y241" s="148" t="s">
        <v>584</v>
      </c>
      <c r="Z241" s="148" t="s">
        <v>562</v>
      </c>
      <c r="AA241" s="71"/>
      <c r="AB241" s="71"/>
      <c r="AC241" s="71"/>
      <c r="AD241" s="71"/>
      <c r="AE241" s="71"/>
      <c r="AF241" s="71"/>
      <c r="AG241" s="71"/>
      <c r="AH241" s="71"/>
    </row>
    <row r="242" spans="1:35" s="58" customFormat="1" ht="41.25" customHeight="1" x14ac:dyDescent="0.25">
      <c r="A242" s="80" t="b">
        <v>0</v>
      </c>
      <c r="B242" s="80" t="b">
        <v>1</v>
      </c>
      <c r="C242" s="80" t="b">
        <v>0</v>
      </c>
      <c r="D242" s="71" t="s">
        <v>511</v>
      </c>
      <c r="E242" s="71" t="s">
        <v>544</v>
      </c>
      <c r="F242" s="71" t="s">
        <v>1727</v>
      </c>
      <c r="G242" s="71" t="s">
        <v>724</v>
      </c>
      <c r="H242" s="71" t="s">
        <v>1728</v>
      </c>
      <c r="I242" s="71" t="s">
        <v>11</v>
      </c>
      <c r="J242" s="71" t="s">
        <v>1729</v>
      </c>
      <c r="K242" s="71" t="s">
        <v>1038</v>
      </c>
      <c r="L242" s="122">
        <v>45826</v>
      </c>
      <c r="M242" s="122">
        <v>45930</v>
      </c>
      <c r="N242" s="71"/>
      <c r="O242" s="129"/>
      <c r="P242" s="117">
        <v>2500</v>
      </c>
      <c r="Q242" s="71" t="s">
        <v>1730</v>
      </c>
      <c r="R242" s="71" t="s">
        <v>1731</v>
      </c>
      <c r="S242" s="148" t="s">
        <v>562</v>
      </c>
      <c r="T242" s="148" t="s">
        <v>582</v>
      </c>
      <c r="U242" s="203" t="s">
        <v>584</v>
      </c>
      <c r="V242" s="203"/>
      <c r="W242" s="203" t="s">
        <v>599</v>
      </c>
      <c r="X242" s="203" t="s">
        <v>1692</v>
      </c>
      <c r="Y242" s="203" t="s">
        <v>584</v>
      </c>
      <c r="Z242" s="203" t="s">
        <v>584</v>
      </c>
      <c r="AA242" s="71"/>
      <c r="AB242" s="71"/>
      <c r="AC242" s="71"/>
      <c r="AD242" s="71"/>
      <c r="AE242" s="71"/>
      <c r="AF242" s="71"/>
      <c r="AG242" s="71"/>
      <c r="AH242" s="71"/>
    </row>
    <row r="243" spans="1:35" s="58" customFormat="1" ht="41.25" customHeight="1" x14ac:dyDescent="0.25">
      <c r="A243" s="80" t="b">
        <v>0</v>
      </c>
      <c r="B243" s="80" t="b">
        <v>1</v>
      </c>
      <c r="C243" s="80" t="b">
        <v>0</v>
      </c>
      <c r="D243" s="71" t="s">
        <v>511</v>
      </c>
      <c r="E243" s="71" t="s">
        <v>544</v>
      </c>
      <c r="F243" s="71" t="s">
        <v>1732</v>
      </c>
      <c r="G243" s="71" t="s">
        <v>724</v>
      </c>
      <c r="H243" s="71" t="s">
        <v>1733</v>
      </c>
      <c r="I243" s="71" t="s">
        <v>11</v>
      </c>
      <c r="J243" s="71" t="s">
        <v>1734</v>
      </c>
      <c r="K243" s="71" t="s">
        <v>1038</v>
      </c>
      <c r="L243" s="122">
        <v>45825</v>
      </c>
      <c r="M243" s="122">
        <v>45930</v>
      </c>
      <c r="N243" s="71"/>
      <c r="O243" s="129"/>
      <c r="P243" s="117">
        <v>2000</v>
      </c>
      <c r="Q243" s="71" t="s">
        <v>1735</v>
      </c>
      <c r="R243" s="71" t="s">
        <v>1736</v>
      </c>
      <c r="S243" s="148" t="s">
        <v>562</v>
      </c>
      <c r="T243" s="148" t="s">
        <v>582</v>
      </c>
      <c r="U243" s="148" t="s">
        <v>582</v>
      </c>
      <c r="V243" s="148"/>
      <c r="W243" s="148" t="s">
        <v>599</v>
      </c>
      <c r="X243" s="148" t="s">
        <v>1692</v>
      </c>
      <c r="Y243" s="148" t="s">
        <v>584</v>
      </c>
      <c r="Z243" s="148" t="s">
        <v>562</v>
      </c>
      <c r="AA243" s="71"/>
      <c r="AB243" s="71"/>
      <c r="AC243" s="71"/>
      <c r="AD243" s="71"/>
      <c r="AE243" s="71"/>
      <c r="AF243" s="71"/>
      <c r="AG243" s="71"/>
      <c r="AH243" s="71"/>
      <c r="AI243" s="58" t="s">
        <v>1737</v>
      </c>
    </row>
    <row r="244" spans="1:35" s="58" customFormat="1" ht="41.25" customHeight="1" x14ac:dyDescent="0.25">
      <c r="A244" s="80" t="b">
        <v>1</v>
      </c>
      <c r="B244" s="80" t="b">
        <v>1</v>
      </c>
      <c r="C244" s="80" t="b">
        <v>1</v>
      </c>
      <c r="D244" s="71" t="s">
        <v>512</v>
      </c>
      <c r="E244" s="71" t="s">
        <v>544</v>
      </c>
      <c r="F244" s="71" t="s">
        <v>1738</v>
      </c>
      <c r="G244" s="71" t="s">
        <v>724</v>
      </c>
      <c r="H244" s="71" t="s">
        <v>1739</v>
      </c>
      <c r="I244" s="71" t="s">
        <v>11</v>
      </c>
      <c r="J244" s="71" t="s">
        <v>1740</v>
      </c>
      <c r="K244" s="71" t="s">
        <v>794</v>
      </c>
      <c r="L244" s="122">
        <v>45873</v>
      </c>
      <c r="M244" s="122">
        <v>46022</v>
      </c>
      <c r="N244" s="71"/>
      <c r="O244" s="129"/>
      <c r="P244" s="117">
        <v>20000</v>
      </c>
      <c r="Q244" s="71" t="s">
        <v>1741</v>
      </c>
      <c r="R244" s="71" t="s">
        <v>1742</v>
      </c>
      <c r="S244" s="148" t="s">
        <v>562</v>
      </c>
      <c r="T244" s="148" t="s">
        <v>582</v>
      </c>
      <c r="U244" s="148">
        <v>8827824</v>
      </c>
      <c r="V244" s="148"/>
      <c r="W244" s="148" t="s">
        <v>1571</v>
      </c>
      <c r="X244" s="148" t="s">
        <v>1356</v>
      </c>
      <c r="Y244" s="148" t="s">
        <v>584</v>
      </c>
      <c r="Z244" s="148" t="s">
        <v>562</v>
      </c>
      <c r="AA244" s="71"/>
      <c r="AB244" s="71"/>
      <c r="AC244" s="71"/>
      <c r="AD244" s="71"/>
      <c r="AE244" s="71"/>
      <c r="AF244" s="71"/>
      <c r="AG244" s="71"/>
      <c r="AH244" s="71"/>
    </row>
    <row r="245" spans="1:35" s="58" customFormat="1" ht="41.25" customHeight="1" x14ac:dyDescent="0.25">
      <c r="A245" s="80" t="b">
        <v>1</v>
      </c>
      <c r="B245" s="80" t="b">
        <v>1</v>
      </c>
      <c r="C245" s="80" t="b">
        <v>1</v>
      </c>
      <c r="D245" s="71" t="s">
        <v>512</v>
      </c>
      <c r="E245" s="71" t="s">
        <v>544</v>
      </c>
      <c r="F245" s="71" t="s">
        <v>1743</v>
      </c>
      <c r="G245" s="71" t="s">
        <v>724</v>
      </c>
      <c r="H245" s="71" t="s">
        <v>1744</v>
      </c>
      <c r="I245" s="71" t="s">
        <v>11</v>
      </c>
      <c r="J245" s="71" t="s">
        <v>1745</v>
      </c>
      <c r="K245" s="71" t="s">
        <v>1038</v>
      </c>
      <c r="L245" s="122">
        <v>45748</v>
      </c>
      <c r="M245" s="122">
        <v>46112</v>
      </c>
      <c r="N245" s="71"/>
      <c r="O245" s="129"/>
      <c r="P245" s="117">
        <v>10769</v>
      </c>
      <c r="Q245" s="71" t="s">
        <v>1746</v>
      </c>
      <c r="R245" s="71" t="s">
        <v>1747</v>
      </c>
      <c r="S245" s="148" t="s">
        <v>582</v>
      </c>
      <c r="T245" s="148" t="s">
        <v>582</v>
      </c>
      <c r="U245" s="148" t="s">
        <v>576</v>
      </c>
      <c r="V245" s="148"/>
      <c r="W245" s="148" t="s">
        <v>1571</v>
      </c>
      <c r="X245" s="148" t="s">
        <v>1356</v>
      </c>
      <c r="Y245" s="148" t="s">
        <v>584</v>
      </c>
      <c r="Z245" s="148" t="s">
        <v>562</v>
      </c>
      <c r="AA245" s="71"/>
      <c r="AB245" s="71"/>
      <c r="AC245" s="71"/>
      <c r="AD245" s="71"/>
      <c r="AE245" s="71"/>
      <c r="AF245" s="71"/>
      <c r="AG245" s="71"/>
      <c r="AH245" s="71"/>
    </row>
    <row r="246" spans="1:35" s="58" customFormat="1" ht="65.25" customHeight="1" x14ac:dyDescent="0.25">
      <c r="A246" s="80" t="b">
        <v>1</v>
      </c>
      <c r="B246" s="80" t="b">
        <v>0</v>
      </c>
      <c r="C246" s="80" t="b">
        <v>0</v>
      </c>
      <c r="D246" s="71" t="s">
        <v>510</v>
      </c>
      <c r="E246" s="71" t="s">
        <v>544</v>
      </c>
      <c r="F246" s="71" t="s">
        <v>1748</v>
      </c>
      <c r="G246" s="71" t="s">
        <v>792</v>
      </c>
      <c r="H246" s="71" t="s">
        <v>1749</v>
      </c>
      <c r="I246" s="71" t="s">
        <v>11</v>
      </c>
      <c r="J246" s="71">
        <v>66000000</v>
      </c>
      <c r="K246" s="71" t="s">
        <v>667</v>
      </c>
      <c r="L246" s="122">
        <v>45901</v>
      </c>
      <c r="M246" s="122">
        <v>46630</v>
      </c>
      <c r="N246" s="71"/>
      <c r="O246" s="129"/>
      <c r="P246" s="117">
        <v>17000</v>
      </c>
      <c r="Q246" s="71" t="s">
        <v>1750</v>
      </c>
      <c r="R246" s="71" t="s">
        <v>1751</v>
      </c>
      <c r="S246" s="148" t="s">
        <v>582</v>
      </c>
      <c r="T246" s="148" t="s">
        <v>582</v>
      </c>
      <c r="U246" s="199" t="s">
        <v>1752</v>
      </c>
      <c r="V246" s="148"/>
      <c r="W246" s="148" t="s">
        <v>772</v>
      </c>
      <c r="X246" s="148" t="s">
        <v>1753</v>
      </c>
      <c r="Y246" s="148" t="s">
        <v>610</v>
      </c>
      <c r="Z246" s="148" t="s">
        <v>562</v>
      </c>
      <c r="AA246" s="71"/>
      <c r="AB246" s="71"/>
      <c r="AC246" s="71"/>
      <c r="AD246" s="71"/>
      <c r="AE246" s="71"/>
      <c r="AF246" s="71"/>
      <c r="AG246" s="71"/>
      <c r="AH246" s="71"/>
    </row>
    <row r="247" spans="1:35" s="58" customFormat="1" ht="60.75" customHeight="1" x14ac:dyDescent="0.25">
      <c r="A247" s="80" t="b">
        <v>0</v>
      </c>
      <c r="B247" s="80" t="b">
        <v>1</v>
      </c>
      <c r="C247" s="80" t="b">
        <v>0</v>
      </c>
      <c r="D247" s="71" t="s">
        <v>511</v>
      </c>
      <c r="E247" s="71" t="s">
        <v>544</v>
      </c>
      <c r="F247" s="71" t="s">
        <v>1748</v>
      </c>
      <c r="G247" s="71" t="s">
        <v>578</v>
      </c>
      <c r="H247" s="71" t="s">
        <v>1754</v>
      </c>
      <c r="I247" s="71" t="s">
        <v>11</v>
      </c>
      <c r="J247" s="71">
        <v>66000000</v>
      </c>
      <c r="K247" s="71" t="s">
        <v>794</v>
      </c>
      <c r="L247" s="122">
        <v>45901</v>
      </c>
      <c r="M247" s="122">
        <v>46630</v>
      </c>
      <c r="N247" s="71"/>
      <c r="O247" s="129"/>
      <c r="P247" s="117">
        <v>5000</v>
      </c>
      <c r="Q247" s="71" t="s">
        <v>1750</v>
      </c>
      <c r="R247" s="71" t="s">
        <v>1751</v>
      </c>
      <c r="S247" s="148" t="s">
        <v>582</v>
      </c>
      <c r="T247" s="148" t="s">
        <v>582</v>
      </c>
      <c r="U247" s="199" t="s">
        <v>1752</v>
      </c>
      <c r="V247" s="148"/>
      <c r="W247" s="148" t="s">
        <v>772</v>
      </c>
      <c r="X247" s="148" t="s">
        <v>1753</v>
      </c>
      <c r="Y247" s="148" t="s">
        <v>610</v>
      </c>
      <c r="Z247" s="148" t="s">
        <v>562</v>
      </c>
      <c r="AA247" s="71"/>
      <c r="AB247" s="71"/>
      <c r="AC247" s="71"/>
      <c r="AD247" s="71"/>
      <c r="AE247" s="71"/>
      <c r="AF247" s="71"/>
      <c r="AG247" s="71"/>
      <c r="AH247" s="71"/>
    </row>
    <row r="248" spans="1:35" s="58" customFormat="1" ht="54" customHeight="1" x14ac:dyDescent="0.25">
      <c r="A248" s="80" t="b">
        <v>0</v>
      </c>
      <c r="B248" s="80" t="b">
        <v>0</v>
      </c>
      <c r="C248" s="80" t="b">
        <v>1</v>
      </c>
      <c r="D248" s="71" t="s">
        <v>1755</v>
      </c>
      <c r="E248" s="71" t="s">
        <v>544</v>
      </c>
      <c r="F248" s="71" t="s">
        <v>1748</v>
      </c>
      <c r="G248" s="71" t="s">
        <v>578</v>
      </c>
      <c r="H248" s="71" t="s">
        <v>1756</v>
      </c>
      <c r="I248" s="71" t="s">
        <v>11</v>
      </c>
      <c r="J248" s="71">
        <v>66000000</v>
      </c>
      <c r="K248" s="71" t="s">
        <v>667</v>
      </c>
      <c r="L248" s="122">
        <v>45901</v>
      </c>
      <c r="M248" s="122">
        <v>46630</v>
      </c>
      <c r="N248" s="71"/>
      <c r="O248" s="129"/>
      <c r="P248" s="117">
        <v>7000</v>
      </c>
      <c r="Q248" s="71" t="s">
        <v>1750</v>
      </c>
      <c r="R248" s="71" t="s">
        <v>1751</v>
      </c>
      <c r="S248" s="148" t="e">
        <f>VLOOKUP(Q248,#REF!,5,FALSE)</f>
        <v>#REF!</v>
      </c>
      <c r="T248" s="148" t="e">
        <f>VLOOKUP(Q248,#REF!,6,FALSE)</f>
        <v>#REF!</v>
      </c>
      <c r="U248" s="199" t="s">
        <v>1752</v>
      </c>
      <c r="V248" s="148"/>
      <c r="W248" s="148" t="s">
        <v>772</v>
      </c>
      <c r="X248" s="148" t="s">
        <v>1753</v>
      </c>
      <c r="Y248" s="148" t="s">
        <v>610</v>
      </c>
      <c r="Z248" s="148" t="s">
        <v>562</v>
      </c>
      <c r="AA248" s="71"/>
      <c r="AB248" s="71"/>
      <c r="AC248" s="71"/>
      <c r="AD248" s="71"/>
      <c r="AE248" s="71"/>
      <c r="AF248" s="71"/>
      <c r="AG248" s="71"/>
      <c r="AH248" s="71"/>
    </row>
    <row r="249" spans="1:35" s="58" customFormat="1" ht="63" customHeight="1" x14ac:dyDescent="0.25">
      <c r="A249" s="80" t="b">
        <v>1</v>
      </c>
      <c r="B249" s="80" t="b">
        <v>1</v>
      </c>
      <c r="C249" s="80" t="b">
        <v>1</v>
      </c>
      <c r="D249" s="71" t="s">
        <v>512</v>
      </c>
      <c r="E249" s="71" t="s">
        <v>544</v>
      </c>
      <c r="F249" s="71" t="s">
        <v>1757</v>
      </c>
      <c r="G249" s="71" t="s">
        <v>792</v>
      </c>
      <c r="H249" s="71" t="s">
        <v>1758</v>
      </c>
      <c r="I249" s="71" t="s">
        <v>11</v>
      </c>
      <c r="J249" s="71" t="s">
        <v>1759</v>
      </c>
      <c r="K249" s="71" t="s">
        <v>794</v>
      </c>
      <c r="L249" s="122">
        <v>45962</v>
      </c>
      <c r="M249" s="122">
        <v>47057</v>
      </c>
      <c r="N249" s="71">
        <f>1+1</f>
        <v>2</v>
      </c>
      <c r="O249" s="129"/>
      <c r="P249" s="117" t="s">
        <v>576</v>
      </c>
      <c r="Q249" s="71" t="s">
        <v>1760</v>
      </c>
      <c r="R249" s="71" t="s">
        <v>1761</v>
      </c>
      <c r="S249" s="148" t="s">
        <v>562</v>
      </c>
      <c r="T249" s="148" t="s">
        <v>582</v>
      </c>
      <c r="U249" s="148" t="s">
        <v>1762</v>
      </c>
      <c r="V249" s="148"/>
      <c r="W249" s="148" t="s">
        <v>1113</v>
      </c>
      <c r="X249" s="148" t="s">
        <v>1763</v>
      </c>
      <c r="Y249" s="148" t="s">
        <v>584</v>
      </c>
      <c r="Z249" s="148" t="s">
        <v>562</v>
      </c>
      <c r="AA249" s="71"/>
      <c r="AB249" s="71"/>
      <c r="AC249" s="71"/>
      <c r="AD249" s="71"/>
      <c r="AE249" s="71"/>
      <c r="AF249" s="71"/>
      <c r="AG249" s="71"/>
      <c r="AH249" s="71"/>
    </row>
    <row r="250" spans="1:35" s="58" customFormat="1" ht="52.2" customHeight="1" x14ac:dyDescent="0.25">
      <c r="A250" s="80" t="b">
        <v>1</v>
      </c>
      <c r="B250" s="80" t="b">
        <v>1</v>
      </c>
      <c r="C250" s="80" t="b">
        <v>1</v>
      </c>
      <c r="D250" s="71" t="s">
        <v>512</v>
      </c>
      <c r="E250" s="71" t="s">
        <v>544</v>
      </c>
      <c r="F250" s="71" t="s">
        <v>1764</v>
      </c>
      <c r="G250" s="71" t="s">
        <v>724</v>
      </c>
      <c r="H250" s="71" t="s">
        <v>1765</v>
      </c>
      <c r="I250" s="71" t="s">
        <v>208</v>
      </c>
      <c r="J250" s="72" t="s">
        <v>1254</v>
      </c>
      <c r="K250" s="71" t="s">
        <v>587</v>
      </c>
      <c r="L250" s="122">
        <v>45908</v>
      </c>
      <c r="M250" s="122">
        <v>46112</v>
      </c>
      <c r="N250" s="71" t="s">
        <v>1766</v>
      </c>
      <c r="O250" s="129"/>
      <c r="P250" s="117">
        <v>30000</v>
      </c>
      <c r="Q250" s="71" t="s">
        <v>1767</v>
      </c>
      <c r="R250" s="71"/>
      <c r="S250" s="148"/>
      <c r="T250" s="148"/>
      <c r="U250" s="148"/>
      <c r="V250" s="148"/>
      <c r="W250" s="148" t="s">
        <v>663</v>
      </c>
      <c r="X250" s="148" t="s">
        <v>1587</v>
      </c>
      <c r="Y250" s="148">
        <v>200048470</v>
      </c>
      <c r="Z250" s="148" t="s">
        <v>562</v>
      </c>
      <c r="AA250" s="71"/>
      <c r="AB250" s="71"/>
      <c r="AC250" s="71"/>
      <c r="AD250" s="71"/>
      <c r="AE250" s="71"/>
      <c r="AF250" s="71"/>
      <c r="AG250" s="71"/>
      <c r="AH250" s="71"/>
    </row>
    <row r="251" spans="1:35" s="58" customFormat="1" ht="61.95" customHeight="1" x14ac:dyDescent="0.25">
      <c r="A251" s="80" t="b">
        <v>1</v>
      </c>
      <c r="B251" s="80" t="b">
        <v>0</v>
      </c>
      <c r="C251" s="80" t="b">
        <v>0</v>
      </c>
      <c r="D251" s="71" t="s">
        <v>510</v>
      </c>
      <c r="E251" s="71" t="s">
        <v>544</v>
      </c>
      <c r="F251" s="71" t="s">
        <v>1768</v>
      </c>
      <c r="G251" s="71" t="s">
        <v>578</v>
      </c>
      <c r="H251" s="71" t="s">
        <v>1769</v>
      </c>
      <c r="I251" s="71" t="s">
        <v>595</v>
      </c>
      <c r="J251" s="71">
        <v>71000000</v>
      </c>
      <c r="K251" s="71" t="s">
        <v>587</v>
      </c>
      <c r="L251" s="122">
        <v>45908</v>
      </c>
      <c r="M251" s="122">
        <v>46022</v>
      </c>
      <c r="N251" s="71"/>
      <c r="O251" s="129"/>
      <c r="P251" s="117">
        <v>29207</v>
      </c>
      <c r="Q251" s="71" t="s">
        <v>1770</v>
      </c>
      <c r="R251" s="71" t="s">
        <v>1771</v>
      </c>
      <c r="S251" s="148" t="s">
        <v>582</v>
      </c>
      <c r="T251" s="148" t="s">
        <v>582</v>
      </c>
      <c r="U251" s="148">
        <v>3269195</v>
      </c>
      <c r="V251" s="148"/>
      <c r="W251" s="148" t="s">
        <v>599</v>
      </c>
      <c r="X251" s="148" t="s">
        <v>1418</v>
      </c>
      <c r="Y251" s="148"/>
      <c r="Z251" s="148" t="s">
        <v>562</v>
      </c>
      <c r="AA251" s="71"/>
      <c r="AB251" s="71"/>
      <c r="AC251" s="71"/>
      <c r="AD251" s="71"/>
      <c r="AE251" s="71"/>
      <c r="AF251" s="71"/>
      <c r="AG251" s="71"/>
      <c r="AH251" s="71"/>
    </row>
    <row r="252" spans="1:35" s="58" customFormat="1" ht="49.5" customHeight="1" x14ac:dyDescent="0.25">
      <c r="A252" s="80" t="b">
        <v>1</v>
      </c>
      <c r="B252" s="80" t="b">
        <v>1</v>
      </c>
      <c r="C252" s="80" t="b">
        <v>1</v>
      </c>
      <c r="D252" s="71" t="s">
        <v>512</v>
      </c>
      <c r="E252" s="71" t="s">
        <v>544</v>
      </c>
      <c r="F252" s="71" t="s">
        <v>1772</v>
      </c>
      <c r="G252" s="71" t="s">
        <v>623</v>
      </c>
      <c r="H252" s="71" t="s">
        <v>1773</v>
      </c>
      <c r="I252" s="71" t="s">
        <v>1774</v>
      </c>
      <c r="J252" s="71" t="s">
        <v>1775</v>
      </c>
      <c r="K252" s="71" t="s">
        <v>794</v>
      </c>
      <c r="L252" s="122">
        <v>45534</v>
      </c>
      <c r="M252" s="122">
        <v>47451</v>
      </c>
      <c r="N252" s="71">
        <v>0</v>
      </c>
      <c r="O252" s="129"/>
      <c r="P252" s="117">
        <v>21590</v>
      </c>
      <c r="Q252" s="71" t="s">
        <v>1776</v>
      </c>
      <c r="R252" s="71" t="s">
        <v>1777</v>
      </c>
      <c r="S252" s="148" t="s">
        <v>582</v>
      </c>
      <c r="T252" s="148" t="s">
        <v>582</v>
      </c>
      <c r="U252" s="148">
        <v>6157103</v>
      </c>
      <c r="V252" s="148"/>
      <c r="W252" s="148" t="s">
        <v>560</v>
      </c>
      <c r="X252" s="148" t="s">
        <v>930</v>
      </c>
      <c r="Y252" s="148"/>
      <c r="Z252" s="148" t="s">
        <v>562</v>
      </c>
      <c r="AA252" s="71"/>
      <c r="AB252" s="71"/>
      <c r="AC252" s="71"/>
      <c r="AD252" s="71"/>
      <c r="AE252" s="71"/>
      <c r="AF252" s="71"/>
      <c r="AG252" s="71"/>
      <c r="AH252" s="71"/>
    </row>
    <row r="253" spans="1:35" s="58" customFormat="1" ht="41.25" customHeight="1" x14ac:dyDescent="0.3">
      <c r="A253" s="80" t="b">
        <v>1</v>
      </c>
      <c r="B253" s="80" t="b">
        <v>0</v>
      </c>
      <c r="C253" s="80" t="b">
        <v>0</v>
      </c>
      <c r="D253" s="71" t="s">
        <v>510</v>
      </c>
      <c r="E253" s="71" t="s">
        <v>544</v>
      </c>
      <c r="F253" s="71" t="s">
        <v>1778</v>
      </c>
      <c r="G253" s="71" t="s">
        <v>593</v>
      </c>
      <c r="H253" s="71" t="s">
        <v>1409</v>
      </c>
      <c r="I253" s="71" t="s">
        <v>595</v>
      </c>
      <c r="J253" s="214">
        <v>79000000</v>
      </c>
      <c r="K253" s="71" t="s">
        <v>667</v>
      </c>
      <c r="L253" s="122">
        <v>45845</v>
      </c>
      <c r="M253" s="122">
        <v>45873</v>
      </c>
      <c r="N253" s="71"/>
      <c r="O253" s="129"/>
      <c r="P253" s="117">
        <v>697</v>
      </c>
      <c r="Q253" s="96" t="s">
        <v>1410</v>
      </c>
      <c r="R253" s="71"/>
      <c r="S253" s="148"/>
      <c r="T253" s="148"/>
      <c r="U253" s="148"/>
      <c r="V253" s="148"/>
      <c r="W253" s="148" t="s">
        <v>699</v>
      </c>
      <c r="X253" s="148" t="s">
        <v>1105</v>
      </c>
      <c r="Y253" s="148"/>
      <c r="Z253" s="148" t="s">
        <v>562</v>
      </c>
      <c r="AA253" s="153"/>
      <c r="AB253" s="153"/>
      <c r="AC253" s="153"/>
      <c r="AD253" s="153"/>
      <c r="AE253" s="153"/>
      <c r="AF253" s="153"/>
      <c r="AG253" s="153"/>
      <c r="AH253" s="153"/>
    </row>
    <row r="254" spans="1:35" s="58" customFormat="1" ht="41.25" customHeight="1" x14ac:dyDescent="0.3">
      <c r="A254" s="80" t="b">
        <v>1</v>
      </c>
      <c r="B254" s="80" t="b">
        <v>0</v>
      </c>
      <c r="C254" s="80" t="b">
        <v>0</v>
      </c>
      <c r="D254" s="71" t="s">
        <v>510</v>
      </c>
      <c r="E254" s="71" t="s">
        <v>544</v>
      </c>
      <c r="F254" s="71" t="s">
        <v>1779</v>
      </c>
      <c r="G254" s="71" t="s">
        <v>593</v>
      </c>
      <c r="H254" s="71" t="s">
        <v>1409</v>
      </c>
      <c r="I254" s="71" t="s">
        <v>595</v>
      </c>
      <c r="J254" s="214">
        <v>79000000</v>
      </c>
      <c r="K254" s="71" t="s">
        <v>667</v>
      </c>
      <c r="L254" s="122">
        <v>45870</v>
      </c>
      <c r="M254" s="122">
        <v>45907</v>
      </c>
      <c r="N254" s="71"/>
      <c r="O254" s="129"/>
      <c r="P254" s="117">
        <v>7657.65</v>
      </c>
      <c r="Q254" s="96" t="s">
        <v>1410</v>
      </c>
      <c r="R254" s="71"/>
      <c r="S254" s="148"/>
      <c r="T254" s="148"/>
      <c r="U254" s="148"/>
      <c r="V254" s="148"/>
      <c r="W254" s="148" t="s">
        <v>699</v>
      </c>
      <c r="X254" s="148" t="s">
        <v>1105</v>
      </c>
      <c r="Y254" s="148"/>
      <c r="Z254" s="148" t="s">
        <v>562</v>
      </c>
      <c r="AA254" s="71"/>
      <c r="AB254" s="71"/>
      <c r="AC254" s="71"/>
      <c r="AD254" s="71"/>
      <c r="AE254" s="71"/>
      <c r="AF254" s="71"/>
      <c r="AG254" s="71"/>
      <c r="AH254" s="71"/>
    </row>
    <row r="255" spans="1:35" s="58" customFormat="1" ht="41.25" customHeight="1" x14ac:dyDescent="0.3">
      <c r="A255" s="80" t="b">
        <v>1</v>
      </c>
      <c r="B255" s="80" t="b">
        <v>0</v>
      </c>
      <c r="C255" s="80" t="b">
        <v>0</v>
      </c>
      <c r="D255" s="71" t="s">
        <v>510</v>
      </c>
      <c r="E255" s="71" t="s">
        <v>544</v>
      </c>
      <c r="F255" s="71" t="s">
        <v>1780</v>
      </c>
      <c r="G255" s="71" t="s">
        <v>593</v>
      </c>
      <c r="H255" s="71" t="s">
        <v>1409</v>
      </c>
      <c r="I255" s="71" t="s">
        <v>595</v>
      </c>
      <c r="J255" s="214">
        <v>79000000</v>
      </c>
      <c r="K255" s="71" t="s">
        <v>667</v>
      </c>
      <c r="L255" s="122">
        <v>45810</v>
      </c>
      <c r="M255" s="122">
        <v>45869</v>
      </c>
      <c r="N255" s="71"/>
      <c r="O255" s="129"/>
      <c r="P255" s="117">
        <v>10067.4</v>
      </c>
      <c r="Q255" s="96" t="s">
        <v>1410</v>
      </c>
      <c r="R255" s="71"/>
      <c r="S255" s="148"/>
      <c r="T255" s="148"/>
      <c r="U255" s="148"/>
      <c r="V255" s="148"/>
      <c r="W255" s="148" t="s">
        <v>699</v>
      </c>
      <c r="X255" s="148" t="s">
        <v>1105</v>
      </c>
      <c r="Y255" s="148"/>
      <c r="Z255" s="148" t="s">
        <v>562</v>
      </c>
      <c r="AA255" s="71"/>
      <c r="AB255" s="71"/>
      <c r="AC255" s="71"/>
      <c r="AD255" s="71"/>
      <c r="AE255" s="71"/>
      <c r="AF255" s="71"/>
      <c r="AG255" s="71"/>
      <c r="AH255" s="71"/>
    </row>
    <row r="256" spans="1:35" s="58" customFormat="1" ht="41.25" customHeight="1" x14ac:dyDescent="0.25">
      <c r="A256" s="80" t="b">
        <v>1</v>
      </c>
      <c r="B256" s="80" t="b">
        <v>0</v>
      </c>
      <c r="C256" s="80" t="b">
        <v>0</v>
      </c>
      <c r="D256" s="71" t="s">
        <v>510</v>
      </c>
      <c r="E256" s="71" t="s">
        <v>544</v>
      </c>
      <c r="F256" s="71" t="s">
        <v>1779</v>
      </c>
      <c r="G256" s="71" t="s">
        <v>593</v>
      </c>
      <c r="H256" s="71" t="s">
        <v>1781</v>
      </c>
      <c r="I256" s="71" t="s">
        <v>208</v>
      </c>
      <c r="J256" s="71">
        <v>79000000</v>
      </c>
      <c r="K256" s="71" t="s">
        <v>667</v>
      </c>
      <c r="L256" s="122">
        <v>45908</v>
      </c>
      <c r="M256" s="122">
        <v>45930</v>
      </c>
      <c r="N256" s="71"/>
      <c r="O256" s="129"/>
      <c r="P256" s="117">
        <v>7657.65</v>
      </c>
      <c r="Q256" s="96" t="s">
        <v>1410</v>
      </c>
      <c r="R256" s="71"/>
      <c r="S256" s="148"/>
      <c r="T256" s="148"/>
      <c r="U256" s="148"/>
      <c r="V256" s="148"/>
      <c r="W256" s="148" t="s">
        <v>699</v>
      </c>
      <c r="X256" s="148" t="s">
        <v>1105</v>
      </c>
      <c r="Y256" s="148"/>
      <c r="Z256" s="148" t="s">
        <v>562</v>
      </c>
      <c r="AA256" s="71"/>
      <c r="AB256" s="71"/>
      <c r="AC256" s="71"/>
      <c r="AD256" s="71"/>
      <c r="AE256" s="71"/>
      <c r="AF256" s="71"/>
      <c r="AG256" s="71"/>
      <c r="AH256" s="71"/>
    </row>
    <row r="257" spans="1:35" s="58" customFormat="1" ht="41.25" customHeight="1" x14ac:dyDescent="0.25">
      <c r="A257" s="80" t="b">
        <v>1</v>
      </c>
      <c r="B257" s="80" t="b">
        <v>0</v>
      </c>
      <c r="C257" s="80" t="b">
        <v>0</v>
      </c>
      <c r="D257" s="71" t="s">
        <v>510</v>
      </c>
      <c r="E257" s="71" t="s">
        <v>544</v>
      </c>
      <c r="F257" s="71" t="s">
        <v>1782</v>
      </c>
      <c r="G257" s="71" t="s">
        <v>602</v>
      </c>
      <c r="H257" s="71" t="s">
        <v>1783</v>
      </c>
      <c r="I257" s="71" t="s">
        <v>208</v>
      </c>
      <c r="J257" s="71">
        <v>72000000</v>
      </c>
      <c r="K257" s="71" t="s">
        <v>667</v>
      </c>
      <c r="L257" s="122">
        <v>45778</v>
      </c>
      <c r="M257" s="122">
        <v>46873</v>
      </c>
      <c r="N257" s="71" t="s">
        <v>1784</v>
      </c>
      <c r="O257" s="129"/>
      <c r="P257" s="117">
        <v>73178.61</v>
      </c>
      <c r="Q257" s="71" t="s">
        <v>759</v>
      </c>
      <c r="R257" s="90" t="s">
        <v>760</v>
      </c>
      <c r="S257" s="148" t="s">
        <v>582</v>
      </c>
      <c r="T257" s="148" t="s">
        <v>582</v>
      </c>
      <c r="U257" s="188">
        <v>1332249</v>
      </c>
      <c r="V257" s="148"/>
      <c r="W257" s="147" t="s">
        <v>608</v>
      </c>
      <c r="X257" s="148" t="s">
        <v>1187</v>
      </c>
      <c r="Y257" s="148"/>
      <c r="Z257" s="148" t="s">
        <v>562</v>
      </c>
      <c r="AA257" s="71"/>
      <c r="AB257" s="71"/>
      <c r="AC257" s="71"/>
      <c r="AD257" s="71"/>
      <c r="AE257" s="71"/>
      <c r="AF257" s="71"/>
      <c r="AG257" s="71"/>
      <c r="AH257" s="71"/>
      <c r="AI257" s="1"/>
    </row>
    <row r="258" spans="1:35" s="58" customFormat="1" ht="55.95" customHeight="1" x14ac:dyDescent="0.3">
      <c r="A258" s="80" t="b">
        <v>1</v>
      </c>
      <c r="B258" s="80" t="b">
        <v>0</v>
      </c>
      <c r="C258" s="80" t="b">
        <v>0</v>
      </c>
      <c r="D258" s="71" t="s">
        <v>510</v>
      </c>
      <c r="E258" s="71" t="s">
        <v>544</v>
      </c>
      <c r="F258" s="71" t="s">
        <v>1785</v>
      </c>
      <c r="G258" s="71" t="s">
        <v>1263</v>
      </c>
      <c r="H258" s="71" t="s">
        <v>1786</v>
      </c>
      <c r="I258" s="71" t="s">
        <v>208</v>
      </c>
      <c r="J258" s="214" t="s">
        <v>1787</v>
      </c>
      <c r="K258" s="71" t="s">
        <v>667</v>
      </c>
      <c r="L258" s="122">
        <v>45748</v>
      </c>
      <c r="M258" s="122">
        <v>46112</v>
      </c>
      <c r="N258" s="71">
        <v>0</v>
      </c>
      <c r="O258" s="129"/>
      <c r="P258" s="117">
        <v>19437</v>
      </c>
      <c r="Q258" s="71" t="s">
        <v>1788</v>
      </c>
      <c r="R258" s="71" t="s">
        <v>1789</v>
      </c>
      <c r="S258" s="148" t="s">
        <v>582</v>
      </c>
      <c r="T258" s="148" t="s">
        <v>562</v>
      </c>
      <c r="U258" s="148">
        <v>715675</v>
      </c>
      <c r="V258" s="148"/>
      <c r="W258" s="148" t="s">
        <v>1790</v>
      </c>
      <c r="X258" s="148" t="s">
        <v>648</v>
      </c>
      <c r="Y258" s="148"/>
      <c r="Z258" s="148" t="s">
        <v>562</v>
      </c>
      <c r="AA258" s="71"/>
      <c r="AB258" s="71"/>
      <c r="AC258" s="71"/>
      <c r="AD258" s="71"/>
      <c r="AE258" s="71"/>
      <c r="AF258" s="71"/>
      <c r="AG258" s="71"/>
      <c r="AH258" s="71"/>
    </row>
    <row r="259" spans="1:35" s="58" customFormat="1" ht="41.25" customHeight="1" x14ac:dyDescent="0.25">
      <c r="A259" s="80" t="b">
        <v>1</v>
      </c>
      <c r="B259" s="80" t="b">
        <v>1</v>
      </c>
      <c r="C259" s="80" t="b">
        <v>1</v>
      </c>
      <c r="D259" s="71" t="s">
        <v>512</v>
      </c>
      <c r="E259" s="71" t="s">
        <v>544</v>
      </c>
      <c r="F259" s="71" t="s">
        <v>1791</v>
      </c>
      <c r="G259" s="71" t="s">
        <v>623</v>
      </c>
      <c r="H259" s="71" t="s">
        <v>1792</v>
      </c>
      <c r="I259" s="71" t="s">
        <v>208</v>
      </c>
      <c r="J259" s="71" t="s">
        <v>1793</v>
      </c>
      <c r="K259" s="71" t="s">
        <v>1038</v>
      </c>
      <c r="L259" s="122">
        <v>45936</v>
      </c>
      <c r="M259" s="122">
        <v>45941</v>
      </c>
      <c r="N259" s="71"/>
      <c r="O259" s="129"/>
      <c r="P259" s="117">
        <v>2638.8</v>
      </c>
      <c r="Q259" s="71" t="s">
        <v>1794</v>
      </c>
      <c r="R259" s="71" t="s">
        <v>1795</v>
      </c>
      <c r="S259" s="148" t="s">
        <v>562</v>
      </c>
      <c r="T259" s="148" t="s">
        <v>582</v>
      </c>
      <c r="U259" s="148">
        <v>4524979</v>
      </c>
      <c r="V259" s="148"/>
      <c r="W259" s="148" t="s">
        <v>1571</v>
      </c>
      <c r="X259" s="148" t="s">
        <v>1356</v>
      </c>
      <c r="Y259" s="148"/>
      <c r="Z259" s="148" t="s">
        <v>562</v>
      </c>
      <c r="AA259" s="71"/>
      <c r="AB259" s="71"/>
      <c r="AC259" s="71"/>
      <c r="AD259" s="71"/>
      <c r="AE259" s="71"/>
      <c r="AF259" s="71"/>
      <c r="AG259" s="71"/>
      <c r="AH259" s="71"/>
    </row>
    <row r="260" spans="1:35" s="58" customFormat="1" ht="41.25" customHeight="1" x14ac:dyDescent="0.25">
      <c r="A260" s="80" t="b">
        <v>0</v>
      </c>
      <c r="B260" s="80" t="b">
        <v>1</v>
      </c>
      <c r="C260" s="80" t="b">
        <v>0</v>
      </c>
      <c r="D260" s="71" t="s">
        <v>511</v>
      </c>
      <c r="E260" s="71" t="s">
        <v>544</v>
      </c>
      <c r="F260" s="71" t="s">
        <v>1796</v>
      </c>
      <c r="G260" s="71" t="s">
        <v>623</v>
      </c>
      <c r="H260" s="71" t="s">
        <v>1797</v>
      </c>
      <c r="I260" s="71" t="s">
        <v>208</v>
      </c>
      <c r="J260" s="71" t="s">
        <v>1704</v>
      </c>
      <c r="K260" s="71" t="s">
        <v>1038</v>
      </c>
      <c r="L260" s="122">
        <v>45915</v>
      </c>
      <c r="M260" s="122">
        <v>46006</v>
      </c>
      <c r="N260" s="71"/>
      <c r="O260" s="129"/>
      <c r="P260" s="117">
        <v>6000</v>
      </c>
      <c r="Q260" s="71" t="s">
        <v>1798</v>
      </c>
      <c r="R260" s="71" t="s">
        <v>1799</v>
      </c>
      <c r="S260" s="148" t="s">
        <v>562</v>
      </c>
      <c r="T260" s="148" t="s">
        <v>582</v>
      </c>
      <c r="U260" s="148">
        <v>8845300</v>
      </c>
      <c r="V260" s="148"/>
      <c r="W260" s="148" t="s">
        <v>1800</v>
      </c>
      <c r="X260" s="148" t="s">
        <v>957</v>
      </c>
      <c r="Y260" s="148"/>
      <c r="Z260" s="148" t="s">
        <v>562</v>
      </c>
      <c r="AA260" s="71"/>
      <c r="AB260" s="71"/>
      <c r="AC260" s="71"/>
      <c r="AD260" s="71"/>
      <c r="AE260" s="71"/>
      <c r="AF260" s="71"/>
      <c r="AG260" s="71"/>
      <c r="AH260" s="71"/>
    </row>
    <row r="261" spans="1:35" s="58" customFormat="1" ht="41.25" customHeight="1" x14ac:dyDescent="0.25">
      <c r="A261" s="80" t="b">
        <v>1</v>
      </c>
      <c r="B261" s="80" t="b">
        <v>0</v>
      </c>
      <c r="C261" s="80" t="b">
        <v>0</v>
      </c>
      <c r="D261" s="71" t="s">
        <v>510</v>
      </c>
      <c r="E261" s="71" t="s">
        <v>544</v>
      </c>
      <c r="F261" s="71" t="s">
        <v>1801</v>
      </c>
      <c r="G261" s="71" t="s">
        <v>623</v>
      </c>
      <c r="H261" s="71" t="s">
        <v>1802</v>
      </c>
      <c r="I261" s="71" t="s">
        <v>130</v>
      </c>
      <c r="J261" s="71" t="s">
        <v>1803</v>
      </c>
      <c r="K261" s="71" t="s">
        <v>1038</v>
      </c>
      <c r="L261" s="122">
        <v>45915</v>
      </c>
      <c r="M261" s="122">
        <v>45930</v>
      </c>
      <c r="N261" s="71"/>
      <c r="O261" s="129"/>
      <c r="P261" s="117">
        <v>6842.5</v>
      </c>
      <c r="Q261" s="71" t="s">
        <v>1529</v>
      </c>
      <c r="R261" s="71" t="s">
        <v>1804</v>
      </c>
      <c r="S261" s="148" t="s">
        <v>562</v>
      </c>
      <c r="T261" s="148" t="s">
        <v>582</v>
      </c>
      <c r="U261" s="148">
        <v>4475165</v>
      </c>
      <c r="V261" s="148"/>
      <c r="W261" s="148" t="s">
        <v>560</v>
      </c>
      <c r="X261" s="148" t="s">
        <v>1531</v>
      </c>
      <c r="Y261" s="148"/>
      <c r="Z261" s="148" t="s">
        <v>562</v>
      </c>
      <c r="AA261" s="71"/>
      <c r="AB261" s="71"/>
      <c r="AC261" s="71"/>
      <c r="AD261" s="71"/>
      <c r="AE261" s="71"/>
      <c r="AF261" s="71"/>
      <c r="AG261" s="71"/>
      <c r="AH261" s="71"/>
    </row>
    <row r="262" spans="1:35" s="58" customFormat="1" ht="41.25" customHeight="1" x14ac:dyDescent="0.25">
      <c r="A262" s="80" t="b">
        <v>1</v>
      </c>
      <c r="B262" s="80" t="b">
        <v>0</v>
      </c>
      <c r="C262" s="80" t="b">
        <v>0</v>
      </c>
      <c r="D262" s="71" t="s">
        <v>510</v>
      </c>
      <c r="E262" s="71" t="s">
        <v>544</v>
      </c>
      <c r="F262" s="71" t="s">
        <v>1805</v>
      </c>
      <c r="G262" s="71" t="s">
        <v>623</v>
      </c>
      <c r="H262" s="71" t="s">
        <v>1806</v>
      </c>
      <c r="I262" s="71" t="s">
        <v>11</v>
      </c>
      <c r="J262" s="71" t="s">
        <v>1417</v>
      </c>
      <c r="K262" s="71" t="s">
        <v>1038</v>
      </c>
      <c r="L262" s="122">
        <v>45912</v>
      </c>
      <c r="M262" s="122">
        <v>46276</v>
      </c>
      <c r="N262" s="71"/>
      <c r="O262" s="129"/>
      <c r="P262" s="117">
        <v>2340</v>
      </c>
      <c r="Q262" s="71" t="s">
        <v>1807</v>
      </c>
      <c r="R262" s="71" t="s">
        <v>1808</v>
      </c>
      <c r="S262" s="148" t="s">
        <v>562</v>
      </c>
      <c r="T262" s="148" t="s">
        <v>582</v>
      </c>
      <c r="U262" s="148" t="s">
        <v>582</v>
      </c>
      <c r="V262" s="148"/>
      <c r="W262" s="148" t="s">
        <v>560</v>
      </c>
      <c r="X262" s="148" t="s">
        <v>1142</v>
      </c>
      <c r="Y262" s="148"/>
      <c r="Z262" s="148" t="s">
        <v>584</v>
      </c>
      <c r="AA262" s="71"/>
      <c r="AB262" s="71"/>
      <c r="AC262" s="71"/>
      <c r="AD262" s="71"/>
      <c r="AE262" s="71"/>
      <c r="AF262" s="71"/>
      <c r="AG262" s="71"/>
      <c r="AH262" s="71"/>
    </row>
    <row r="263" spans="1:35" s="58" customFormat="1" ht="41.25" customHeight="1" x14ac:dyDescent="0.25">
      <c r="A263" s="80" t="b">
        <v>1</v>
      </c>
      <c r="B263" s="80" t="b">
        <v>1</v>
      </c>
      <c r="C263" s="80" t="b">
        <v>1</v>
      </c>
      <c r="D263" s="71" t="s">
        <v>512</v>
      </c>
      <c r="E263" s="71" t="s">
        <v>544</v>
      </c>
      <c r="F263" s="71" t="s">
        <v>1809</v>
      </c>
      <c r="G263" s="71" t="s">
        <v>623</v>
      </c>
      <c r="H263" s="71" t="s">
        <v>1810</v>
      </c>
      <c r="I263" s="71" t="s">
        <v>11</v>
      </c>
      <c r="J263" s="71" t="s">
        <v>1179</v>
      </c>
      <c r="K263" s="71" t="s">
        <v>1038</v>
      </c>
      <c r="L263" s="122">
        <v>45778</v>
      </c>
      <c r="M263" s="122">
        <v>46112</v>
      </c>
      <c r="N263" s="71"/>
      <c r="O263" s="129"/>
      <c r="P263" s="117">
        <v>16500</v>
      </c>
      <c r="Q263" s="71" t="s">
        <v>1811</v>
      </c>
      <c r="R263" s="71" t="s">
        <v>1812</v>
      </c>
      <c r="S263" s="148" t="s">
        <v>562</v>
      </c>
      <c r="T263" s="148" t="s">
        <v>562</v>
      </c>
      <c r="U263" s="148">
        <v>2453081</v>
      </c>
      <c r="V263" s="148"/>
      <c r="W263" s="148" t="s">
        <v>1048</v>
      </c>
      <c r="X263" s="148" t="s">
        <v>1536</v>
      </c>
      <c r="Y263" s="148"/>
      <c r="Z263" s="148" t="s">
        <v>584</v>
      </c>
      <c r="AA263" s="71"/>
      <c r="AB263" s="71"/>
      <c r="AC263" s="71"/>
      <c r="AD263" s="71"/>
      <c r="AE263" s="71"/>
      <c r="AF263" s="71"/>
      <c r="AG263" s="71"/>
      <c r="AH263" s="71"/>
    </row>
    <row r="264" spans="1:35" s="58" customFormat="1" ht="41.25" customHeight="1" x14ac:dyDescent="0.25">
      <c r="A264" s="80" t="b">
        <v>1</v>
      </c>
      <c r="B264" s="80" t="b">
        <v>1</v>
      </c>
      <c r="C264" s="80" t="b">
        <v>1</v>
      </c>
      <c r="D264" s="71" t="s">
        <v>512</v>
      </c>
      <c r="E264" s="71" t="s">
        <v>544</v>
      </c>
      <c r="F264" s="71" t="s">
        <v>1813</v>
      </c>
      <c r="G264" s="71" t="s">
        <v>623</v>
      </c>
      <c r="H264" s="71" t="s">
        <v>1814</v>
      </c>
      <c r="I264" s="71" t="s">
        <v>11</v>
      </c>
      <c r="J264" s="71" t="s">
        <v>1179</v>
      </c>
      <c r="K264" s="71" t="s">
        <v>794</v>
      </c>
      <c r="L264" s="122">
        <v>45915</v>
      </c>
      <c r="M264" s="122">
        <v>46112</v>
      </c>
      <c r="N264" s="71"/>
      <c r="O264" s="129"/>
      <c r="P264" s="117">
        <v>2000</v>
      </c>
      <c r="Q264" s="71" t="s">
        <v>1815</v>
      </c>
      <c r="R264" s="71" t="s">
        <v>1816</v>
      </c>
      <c r="S264" s="148" t="s">
        <v>562</v>
      </c>
      <c r="T264" s="148" t="s">
        <v>582</v>
      </c>
      <c r="U264" s="148" t="s">
        <v>1817</v>
      </c>
      <c r="V264" s="148"/>
      <c r="W264" s="148" t="s">
        <v>1048</v>
      </c>
      <c r="X264" s="148" t="s">
        <v>1094</v>
      </c>
      <c r="Y264" s="148"/>
      <c r="Z264" s="148" t="s">
        <v>562</v>
      </c>
      <c r="AA264" s="71"/>
      <c r="AB264" s="71"/>
      <c r="AC264" s="71"/>
      <c r="AD264" s="71"/>
      <c r="AE264" s="71"/>
      <c r="AF264" s="71"/>
      <c r="AG264" s="71"/>
      <c r="AH264" s="71"/>
    </row>
    <row r="265" spans="1:35" s="58" customFormat="1" ht="41.25" customHeight="1" x14ac:dyDescent="0.25">
      <c r="A265" s="80" t="b">
        <v>0</v>
      </c>
      <c r="B265" s="80" t="b">
        <v>1</v>
      </c>
      <c r="C265" s="80" t="b">
        <v>0</v>
      </c>
      <c r="D265" s="71" t="s">
        <v>511</v>
      </c>
      <c r="E265" s="71" t="s">
        <v>544</v>
      </c>
      <c r="F265" s="71" t="s">
        <v>1818</v>
      </c>
      <c r="G265" s="71" t="s">
        <v>914</v>
      </c>
      <c r="H265" s="71" t="s">
        <v>1819</v>
      </c>
      <c r="I265" s="71" t="s">
        <v>130</v>
      </c>
      <c r="J265" s="71" t="s">
        <v>1820</v>
      </c>
      <c r="K265" s="71" t="s">
        <v>794</v>
      </c>
      <c r="L265" s="122">
        <v>45908</v>
      </c>
      <c r="M265" s="122">
        <v>46241</v>
      </c>
      <c r="N265" s="71"/>
      <c r="O265" s="129"/>
      <c r="P265" s="117">
        <v>2040</v>
      </c>
      <c r="Q265" s="71" t="s">
        <v>1821</v>
      </c>
      <c r="R265" s="71" t="s">
        <v>1822</v>
      </c>
      <c r="S265" s="148" t="s">
        <v>562</v>
      </c>
      <c r="T265" s="148" t="s">
        <v>582</v>
      </c>
      <c r="U265" s="148">
        <v>7928392</v>
      </c>
      <c r="V265" s="148"/>
      <c r="W265" s="148" t="s">
        <v>1211</v>
      </c>
      <c r="X265" s="148" t="s">
        <v>1239</v>
      </c>
      <c r="Y265" s="148"/>
      <c r="Z265" s="148" t="s">
        <v>562</v>
      </c>
      <c r="AA265" s="71"/>
      <c r="AB265" s="71"/>
      <c r="AC265" s="71"/>
      <c r="AD265" s="71"/>
      <c r="AE265" s="71"/>
      <c r="AF265" s="71"/>
      <c r="AG265" s="71"/>
      <c r="AH265" s="71"/>
    </row>
    <row r="266" spans="1:35" s="58" customFormat="1" ht="41.25" customHeight="1" x14ac:dyDescent="0.25">
      <c r="A266" s="80" t="b">
        <v>1</v>
      </c>
      <c r="B266" s="80" t="b">
        <v>0</v>
      </c>
      <c r="C266" s="80" t="b">
        <v>0</v>
      </c>
      <c r="D266" s="71" t="s">
        <v>510</v>
      </c>
      <c r="E266" s="71" t="s">
        <v>544</v>
      </c>
      <c r="F266" s="71" t="s">
        <v>1823</v>
      </c>
      <c r="G266" s="71" t="s">
        <v>623</v>
      </c>
      <c r="H266" s="71" t="s">
        <v>1824</v>
      </c>
      <c r="I266" s="71" t="s">
        <v>11</v>
      </c>
      <c r="J266" s="71" t="s">
        <v>1825</v>
      </c>
      <c r="K266" s="71" t="s">
        <v>794</v>
      </c>
      <c r="L266" s="122">
        <v>45908</v>
      </c>
      <c r="M266" s="122">
        <v>46272</v>
      </c>
      <c r="N266" s="71"/>
      <c r="O266" s="129"/>
      <c r="P266" s="117">
        <v>10000</v>
      </c>
      <c r="Q266" s="71" t="s">
        <v>1826</v>
      </c>
      <c r="R266" s="71" t="s">
        <v>1827</v>
      </c>
      <c r="S266" s="148" t="s">
        <v>584</v>
      </c>
      <c r="T266" s="148" t="s">
        <v>582</v>
      </c>
      <c r="U266" s="148">
        <v>14187392</v>
      </c>
      <c r="V266" s="148"/>
      <c r="W266" s="148" t="s">
        <v>1048</v>
      </c>
      <c r="X266" s="148" t="s">
        <v>1536</v>
      </c>
      <c r="Y266" s="148"/>
      <c r="Z266" s="148" t="s">
        <v>562</v>
      </c>
      <c r="AA266" s="71"/>
      <c r="AB266" s="71"/>
      <c r="AC266" s="71"/>
      <c r="AD266" s="71"/>
      <c r="AE266" s="71"/>
      <c r="AF266" s="71"/>
      <c r="AG266" s="71"/>
      <c r="AH266" s="71"/>
    </row>
    <row r="267" spans="1:35" s="58" customFormat="1" ht="41.25" customHeight="1" x14ac:dyDescent="0.25">
      <c r="A267" s="80" t="b">
        <v>1</v>
      </c>
      <c r="B267" s="80" t="b">
        <v>1</v>
      </c>
      <c r="C267" s="80" t="b">
        <v>1</v>
      </c>
      <c r="D267" s="71" t="s">
        <v>512</v>
      </c>
      <c r="E267" s="71" t="s">
        <v>544</v>
      </c>
      <c r="F267" s="71" t="s">
        <v>1828</v>
      </c>
      <c r="G267" s="71" t="s">
        <v>623</v>
      </c>
      <c r="H267" s="71" t="s">
        <v>1829</v>
      </c>
      <c r="I267" s="71" t="s">
        <v>11</v>
      </c>
      <c r="J267" s="71" t="s">
        <v>1254</v>
      </c>
      <c r="K267" s="71" t="s">
        <v>1038</v>
      </c>
      <c r="L267" s="122">
        <v>45901</v>
      </c>
      <c r="M267" s="122">
        <v>46022</v>
      </c>
      <c r="N267" s="71"/>
      <c r="O267" s="129"/>
      <c r="P267" s="117">
        <v>14700</v>
      </c>
      <c r="Q267" s="71" t="s">
        <v>1830</v>
      </c>
      <c r="R267" s="71"/>
      <c r="S267" s="148" t="e">
        <f>VLOOKUP(Q267,#REF!,5,FALSE)</f>
        <v>#REF!</v>
      </c>
      <c r="T267" s="148" t="e">
        <f>VLOOKUP(Q267,#REF!,6,FALSE)</f>
        <v>#REF!</v>
      </c>
      <c r="U267" s="148" t="e">
        <f>VLOOKUP(Q267,#REF!,7,FALSE)</f>
        <v>#REF!</v>
      </c>
      <c r="V267" s="148"/>
      <c r="W267" s="148" t="s">
        <v>767</v>
      </c>
      <c r="X267" s="148" t="s">
        <v>1343</v>
      </c>
      <c r="Y267" s="148"/>
      <c r="Z267" s="148" t="s">
        <v>562</v>
      </c>
      <c r="AA267" s="71"/>
      <c r="AB267" s="71"/>
      <c r="AC267" s="71"/>
      <c r="AD267" s="71"/>
      <c r="AE267" s="71"/>
      <c r="AF267" s="71"/>
      <c r="AG267" s="71"/>
      <c r="AH267" s="71"/>
    </row>
    <row r="268" spans="1:35" s="58" customFormat="1" ht="41.25" customHeight="1" x14ac:dyDescent="0.25">
      <c r="A268" s="80" t="b">
        <v>1</v>
      </c>
      <c r="B268" s="80" t="b">
        <v>1</v>
      </c>
      <c r="C268" s="80" t="b">
        <v>1</v>
      </c>
      <c r="D268" s="71" t="s">
        <v>512</v>
      </c>
      <c r="E268" s="71" t="s">
        <v>544</v>
      </c>
      <c r="F268" s="71" t="s">
        <v>1831</v>
      </c>
      <c r="G268" s="71" t="s">
        <v>665</v>
      </c>
      <c r="H268" s="71" t="s">
        <v>1832</v>
      </c>
      <c r="I268" s="71" t="s">
        <v>11</v>
      </c>
      <c r="J268" s="71" t="s">
        <v>1254</v>
      </c>
      <c r="K268" s="71" t="s">
        <v>1038</v>
      </c>
      <c r="L268" s="122">
        <v>45896</v>
      </c>
      <c r="M268" s="122">
        <v>46112</v>
      </c>
      <c r="N268" s="71"/>
      <c r="O268" s="129"/>
      <c r="P268" s="117">
        <v>15000</v>
      </c>
      <c r="Q268" s="71" t="s">
        <v>1830</v>
      </c>
      <c r="R268" s="71"/>
      <c r="S268" s="148" t="e">
        <f>VLOOKUP(Q268,#REF!,5,FALSE)</f>
        <v>#REF!</v>
      </c>
      <c r="T268" s="148" t="e">
        <f>VLOOKUP(Q268,#REF!,6,FALSE)</f>
        <v>#REF!</v>
      </c>
      <c r="U268" s="148" t="e">
        <f>VLOOKUP(Q268,#REF!,7,FALSE)</f>
        <v>#REF!</v>
      </c>
      <c r="V268" s="148"/>
      <c r="W268" s="148" t="s">
        <v>1113</v>
      </c>
      <c r="X268" s="148" t="s">
        <v>1763</v>
      </c>
      <c r="Y268" s="148"/>
      <c r="Z268" s="148" t="s">
        <v>562</v>
      </c>
      <c r="AA268" s="71"/>
      <c r="AB268" s="71"/>
      <c r="AC268" s="71"/>
      <c r="AD268" s="71"/>
      <c r="AE268" s="71"/>
      <c r="AF268" s="71"/>
      <c r="AG268" s="71"/>
      <c r="AH268" s="71"/>
    </row>
    <row r="269" spans="1:35" s="58" customFormat="1" ht="41.25" customHeight="1" x14ac:dyDescent="0.25">
      <c r="A269" s="80" t="b">
        <v>0</v>
      </c>
      <c r="B269" s="80" t="b">
        <v>1</v>
      </c>
      <c r="C269" s="80" t="b">
        <v>0</v>
      </c>
      <c r="D269" s="71" t="s">
        <v>511</v>
      </c>
      <c r="E269" s="71" t="s">
        <v>544</v>
      </c>
      <c r="F269" s="71" t="s">
        <v>1833</v>
      </c>
      <c r="G269" s="71" t="s">
        <v>623</v>
      </c>
      <c r="H269" s="71" t="s">
        <v>1834</v>
      </c>
      <c r="I269" s="71" t="s">
        <v>11</v>
      </c>
      <c r="J269" s="71" t="s">
        <v>1835</v>
      </c>
      <c r="K269" s="71" t="s">
        <v>1038</v>
      </c>
      <c r="L269" s="122">
        <v>45896</v>
      </c>
      <c r="M269" s="122">
        <v>46022</v>
      </c>
      <c r="N269" s="71"/>
      <c r="O269" s="129"/>
      <c r="P269" s="117">
        <v>2995</v>
      </c>
      <c r="Q269" s="71" t="s">
        <v>1836</v>
      </c>
      <c r="R269" s="71" t="s">
        <v>1837</v>
      </c>
      <c r="S269" s="148" t="s">
        <v>582</v>
      </c>
      <c r="T269" s="148" t="s">
        <v>582</v>
      </c>
      <c r="U269" s="148">
        <v>5308266</v>
      </c>
      <c r="V269" s="148"/>
      <c r="W269" s="148" t="s">
        <v>554</v>
      </c>
      <c r="X269" s="148" t="s">
        <v>1262</v>
      </c>
      <c r="Y269" s="148"/>
      <c r="Z269" s="148" t="s">
        <v>562</v>
      </c>
      <c r="AA269" s="71"/>
      <c r="AB269" s="71"/>
      <c r="AC269" s="71"/>
      <c r="AD269" s="71"/>
      <c r="AE269" s="71"/>
      <c r="AF269" s="71"/>
      <c r="AG269" s="71"/>
      <c r="AH269" s="71"/>
    </row>
    <row r="270" spans="1:35" s="58" customFormat="1" ht="41.25" customHeight="1" x14ac:dyDescent="0.25">
      <c r="A270" s="80" t="b">
        <v>1</v>
      </c>
      <c r="B270" s="80" t="b">
        <v>1</v>
      </c>
      <c r="C270" s="80" t="b">
        <v>1</v>
      </c>
      <c r="D270" s="71" t="s">
        <v>512</v>
      </c>
      <c r="E270" s="71" t="s">
        <v>544</v>
      </c>
      <c r="F270" s="71" t="s">
        <v>1838</v>
      </c>
      <c r="G270" s="71" t="s">
        <v>623</v>
      </c>
      <c r="H270" s="71" t="s">
        <v>1839</v>
      </c>
      <c r="I270" s="71" t="s">
        <v>11</v>
      </c>
      <c r="J270" s="71" t="s">
        <v>1835</v>
      </c>
      <c r="K270" s="71" t="s">
        <v>794</v>
      </c>
      <c r="L270" s="122">
        <v>45748</v>
      </c>
      <c r="M270" s="122">
        <v>46112</v>
      </c>
      <c r="N270" s="71"/>
      <c r="O270" s="129"/>
      <c r="P270" s="117">
        <v>24500</v>
      </c>
      <c r="Q270" s="71" t="s">
        <v>1379</v>
      </c>
      <c r="R270" s="71"/>
      <c r="S270" s="148"/>
      <c r="T270" s="148"/>
      <c r="U270" s="148" t="e">
        <f>VLOOKUP(Q270,#REF!,7,FALSE)</f>
        <v>#REF!</v>
      </c>
      <c r="V270" s="148"/>
      <c r="W270" s="148" t="s">
        <v>772</v>
      </c>
      <c r="X270" s="148" t="s">
        <v>1381</v>
      </c>
      <c r="Y270" s="148"/>
      <c r="Z270" s="148" t="s">
        <v>562</v>
      </c>
      <c r="AA270" s="71"/>
      <c r="AB270" s="71"/>
      <c r="AC270" s="71"/>
      <c r="AD270" s="71"/>
      <c r="AE270" s="71"/>
      <c r="AF270" s="71"/>
      <c r="AG270" s="71"/>
      <c r="AH270" s="71"/>
    </row>
    <row r="271" spans="1:35" s="58" customFormat="1" ht="41.25" customHeight="1" x14ac:dyDescent="0.3">
      <c r="A271" s="80" t="b">
        <v>0</v>
      </c>
      <c r="B271" s="80" t="b">
        <v>1</v>
      </c>
      <c r="C271" s="80" t="b">
        <v>0</v>
      </c>
      <c r="D271" s="71" t="s">
        <v>511</v>
      </c>
      <c r="E271" s="71" t="s">
        <v>544</v>
      </c>
      <c r="F271" s="71" t="s">
        <v>1840</v>
      </c>
      <c r="G271" s="71" t="s">
        <v>1263</v>
      </c>
      <c r="H271" s="71" t="s">
        <v>1841</v>
      </c>
      <c r="I271" s="71" t="s">
        <v>11</v>
      </c>
      <c r="J271" s="214" t="s">
        <v>1787</v>
      </c>
      <c r="K271" s="71" t="s">
        <v>667</v>
      </c>
      <c r="L271" s="122">
        <v>45748</v>
      </c>
      <c r="M271" s="122">
        <v>46112</v>
      </c>
      <c r="N271" s="71"/>
      <c r="O271" s="129"/>
      <c r="P271" s="117">
        <v>36455</v>
      </c>
      <c r="Q271" s="71" t="s">
        <v>1842</v>
      </c>
      <c r="R271" s="71" t="s">
        <v>1843</v>
      </c>
      <c r="S271" s="148"/>
      <c r="T271" s="148"/>
      <c r="U271" s="148"/>
      <c r="V271" s="148"/>
      <c r="W271" s="148" t="s">
        <v>1311</v>
      </c>
      <c r="X271" s="148" t="s">
        <v>1197</v>
      </c>
      <c r="Y271" s="148"/>
      <c r="Z271" s="148" t="s">
        <v>562</v>
      </c>
      <c r="AA271" s="71"/>
      <c r="AB271" s="71"/>
      <c r="AC271" s="71"/>
      <c r="AD271" s="71"/>
      <c r="AE271" s="71"/>
      <c r="AF271" s="71"/>
      <c r="AG271" s="71"/>
      <c r="AH271" s="71"/>
    </row>
    <row r="272" spans="1:35" s="58" customFormat="1" ht="41.25" customHeight="1" x14ac:dyDescent="0.25">
      <c r="A272" s="80" t="b">
        <v>0</v>
      </c>
      <c r="B272" s="80" t="b">
        <v>1</v>
      </c>
      <c r="C272" s="80" t="b">
        <v>0</v>
      </c>
      <c r="D272" s="71" t="s">
        <v>511</v>
      </c>
      <c r="E272" s="71" t="s">
        <v>544</v>
      </c>
      <c r="F272" s="71" t="s">
        <v>1844</v>
      </c>
      <c r="G272" s="71" t="s">
        <v>623</v>
      </c>
      <c r="H272" s="71" t="s">
        <v>1899</v>
      </c>
      <c r="I272" s="71" t="s">
        <v>11</v>
      </c>
      <c r="J272" s="71">
        <v>73000000</v>
      </c>
      <c r="K272" s="71" t="s">
        <v>1038</v>
      </c>
      <c r="L272" s="122">
        <v>45896</v>
      </c>
      <c r="M272" s="122">
        <v>46112</v>
      </c>
      <c r="N272" s="71"/>
      <c r="O272" s="129"/>
      <c r="P272" s="117">
        <v>20350</v>
      </c>
      <c r="Q272" s="71" t="s">
        <v>1845</v>
      </c>
      <c r="R272" s="71" t="s">
        <v>1846</v>
      </c>
      <c r="S272" s="148" t="s">
        <v>562</v>
      </c>
      <c r="T272" s="148" t="s">
        <v>582</v>
      </c>
      <c r="U272" s="148">
        <v>4552599</v>
      </c>
      <c r="V272" s="148"/>
      <c r="W272" s="148" t="s">
        <v>599</v>
      </c>
      <c r="X272" s="148" t="s">
        <v>1692</v>
      </c>
      <c r="Y272" s="148"/>
      <c r="Z272" s="148" t="s">
        <v>562</v>
      </c>
      <c r="AA272" s="71"/>
      <c r="AB272" s="71"/>
      <c r="AC272" s="71"/>
      <c r="AD272" s="71"/>
      <c r="AE272" s="71"/>
      <c r="AF272" s="71"/>
      <c r="AG272" s="71"/>
      <c r="AH272" s="71"/>
    </row>
    <row r="273" spans="1:34" s="58" customFormat="1" ht="41.25" customHeight="1" x14ac:dyDescent="0.25">
      <c r="A273" s="80" t="b">
        <v>0</v>
      </c>
      <c r="B273" s="80" t="b">
        <v>1</v>
      </c>
      <c r="C273" s="80" t="b">
        <v>0</v>
      </c>
      <c r="D273" s="71" t="s">
        <v>511</v>
      </c>
      <c r="E273" s="71" t="s">
        <v>544</v>
      </c>
      <c r="F273" s="71" t="s">
        <v>1847</v>
      </c>
      <c r="G273" s="71" t="s">
        <v>1263</v>
      </c>
      <c r="H273" s="71" t="s">
        <v>1848</v>
      </c>
      <c r="I273" s="71" t="s">
        <v>11</v>
      </c>
      <c r="J273" s="71">
        <v>92312000</v>
      </c>
      <c r="K273" s="71" t="s">
        <v>1038</v>
      </c>
      <c r="L273" s="122">
        <v>45383</v>
      </c>
      <c r="M273" s="122">
        <v>46538</v>
      </c>
      <c r="N273" s="71"/>
      <c r="O273" s="129"/>
      <c r="P273" s="117">
        <v>10500</v>
      </c>
      <c r="Q273" s="71" t="s">
        <v>1849</v>
      </c>
      <c r="R273" s="71" t="s">
        <v>1850</v>
      </c>
      <c r="S273" s="148" t="s">
        <v>582</v>
      </c>
      <c r="T273" s="148" t="s">
        <v>562</v>
      </c>
      <c r="U273" s="148">
        <v>2955922</v>
      </c>
      <c r="V273" s="148"/>
      <c r="W273" s="148" t="s">
        <v>1211</v>
      </c>
      <c r="X273" s="148" t="s">
        <v>1587</v>
      </c>
      <c r="Y273" s="148"/>
      <c r="Z273" s="148" t="s">
        <v>562</v>
      </c>
      <c r="AA273" s="71"/>
      <c r="AB273" s="71"/>
      <c r="AC273" s="71"/>
      <c r="AD273" s="71"/>
      <c r="AE273" s="71"/>
      <c r="AF273" s="71"/>
      <c r="AG273" s="71"/>
      <c r="AH273" s="71"/>
    </row>
    <row r="274" spans="1:34" s="58" customFormat="1" ht="41.25" customHeight="1" x14ac:dyDescent="0.25">
      <c r="A274" s="80" t="b">
        <v>1</v>
      </c>
      <c r="B274" s="80" t="b">
        <v>1</v>
      </c>
      <c r="C274" s="80" t="b">
        <v>1</v>
      </c>
      <c r="D274" s="71" t="s">
        <v>512</v>
      </c>
      <c r="E274" s="71" t="s">
        <v>544</v>
      </c>
      <c r="F274" s="71" t="s">
        <v>1851</v>
      </c>
      <c r="G274" s="71" t="s">
        <v>623</v>
      </c>
      <c r="H274" s="71" t="s">
        <v>1852</v>
      </c>
      <c r="I274" s="71" t="s">
        <v>11</v>
      </c>
      <c r="J274" s="71" t="s">
        <v>1793</v>
      </c>
      <c r="K274" s="71" t="s">
        <v>1038</v>
      </c>
      <c r="L274" s="122">
        <v>45931</v>
      </c>
      <c r="M274" s="122">
        <v>46296</v>
      </c>
      <c r="N274" s="71"/>
      <c r="O274" s="129"/>
      <c r="P274" s="117">
        <v>2385</v>
      </c>
      <c r="Q274" s="71" t="s">
        <v>1853</v>
      </c>
      <c r="R274" s="71" t="s">
        <v>1854</v>
      </c>
      <c r="S274" s="148" t="s">
        <v>584</v>
      </c>
      <c r="T274" s="148" t="s">
        <v>582</v>
      </c>
      <c r="U274" s="148">
        <v>2406897</v>
      </c>
      <c r="V274" s="148"/>
      <c r="W274" s="148" t="s">
        <v>1571</v>
      </c>
      <c r="X274" s="148" t="s">
        <v>1356</v>
      </c>
      <c r="Y274" s="148"/>
      <c r="Z274" s="148" t="s">
        <v>562</v>
      </c>
      <c r="AA274" s="71"/>
      <c r="AB274" s="71"/>
      <c r="AC274" s="71"/>
      <c r="AD274" s="71"/>
      <c r="AE274" s="71"/>
      <c r="AF274" s="71"/>
      <c r="AG274" s="71"/>
      <c r="AH274" s="71"/>
    </row>
    <row r="275" spans="1:34" s="58" customFormat="1" ht="41.25" customHeight="1" x14ac:dyDescent="0.25">
      <c r="A275" s="80" t="b">
        <v>0</v>
      </c>
      <c r="B275" s="80" t="b">
        <v>1</v>
      </c>
      <c r="C275" s="80" t="b">
        <v>0</v>
      </c>
      <c r="D275" s="71" t="s">
        <v>511</v>
      </c>
      <c r="E275" s="71" t="s">
        <v>544</v>
      </c>
      <c r="F275" s="71" t="s">
        <v>1855</v>
      </c>
      <c r="G275" s="71" t="s">
        <v>914</v>
      </c>
      <c r="H275" s="71" t="s">
        <v>1856</v>
      </c>
      <c r="I275" s="71" t="s">
        <v>11</v>
      </c>
      <c r="J275" s="71">
        <v>71240000</v>
      </c>
      <c r="K275" s="71" t="s">
        <v>1038</v>
      </c>
      <c r="L275" s="122">
        <v>45873</v>
      </c>
      <c r="M275" s="122">
        <v>46022</v>
      </c>
      <c r="N275" s="71"/>
      <c r="O275" s="129"/>
      <c r="P275" s="117">
        <v>4480</v>
      </c>
      <c r="Q275" s="71" t="s">
        <v>1857</v>
      </c>
      <c r="R275" s="71" t="s">
        <v>1858</v>
      </c>
      <c r="S275" s="148" t="s">
        <v>562</v>
      </c>
      <c r="T275" s="148" t="s">
        <v>582</v>
      </c>
      <c r="U275" s="148" t="s">
        <v>584</v>
      </c>
      <c r="V275" s="148"/>
      <c r="W275" s="148" t="s">
        <v>1311</v>
      </c>
      <c r="X275" s="148" t="s">
        <v>1859</v>
      </c>
      <c r="Y275" s="148"/>
      <c r="Z275" s="148" t="s">
        <v>562</v>
      </c>
      <c r="AA275" s="71"/>
      <c r="AB275" s="71"/>
      <c r="AC275" s="71"/>
      <c r="AD275" s="71"/>
      <c r="AE275" s="71"/>
      <c r="AF275" s="71"/>
      <c r="AG275" s="71"/>
      <c r="AH275" s="71"/>
    </row>
    <row r="276" spans="1:34" s="58" customFormat="1" ht="42.6" customHeight="1" x14ac:dyDescent="0.25">
      <c r="A276" s="80" t="b">
        <v>1</v>
      </c>
      <c r="B276" s="80" t="b">
        <v>0</v>
      </c>
      <c r="C276" s="80" t="b">
        <v>0</v>
      </c>
      <c r="D276" s="71" t="s">
        <v>510</v>
      </c>
      <c r="E276" s="71" t="s">
        <v>544</v>
      </c>
      <c r="F276" s="71" t="s">
        <v>1860</v>
      </c>
      <c r="G276" s="71" t="s">
        <v>1263</v>
      </c>
      <c r="H276" s="71" t="s">
        <v>1861</v>
      </c>
      <c r="I276" s="71" t="s">
        <v>11</v>
      </c>
      <c r="J276" s="71">
        <v>92312000</v>
      </c>
      <c r="K276" s="71" t="s">
        <v>1038</v>
      </c>
      <c r="L276" s="122">
        <v>45383</v>
      </c>
      <c r="M276" s="122">
        <v>46538</v>
      </c>
      <c r="N276" s="71"/>
      <c r="O276" s="129"/>
      <c r="P276" s="117">
        <v>7230</v>
      </c>
      <c r="Q276" s="71" t="s">
        <v>1849</v>
      </c>
      <c r="R276" s="71" t="s">
        <v>1850</v>
      </c>
      <c r="S276" s="148" t="s">
        <v>582</v>
      </c>
      <c r="T276" s="148" t="s">
        <v>562</v>
      </c>
      <c r="U276" s="148">
        <v>2955922</v>
      </c>
      <c r="V276" s="148"/>
      <c r="W276" s="148" t="s">
        <v>1211</v>
      </c>
      <c r="X276" s="148" t="s">
        <v>1587</v>
      </c>
      <c r="Y276" s="148"/>
      <c r="Z276" s="148" t="s">
        <v>562</v>
      </c>
      <c r="AA276" s="71"/>
      <c r="AB276" s="71"/>
      <c r="AC276" s="71"/>
      <c r="AD276" s="71"/>
      <c r="AE276" s="71"/>
      <c r="AF276" s="71"/>
      <c r="AG276" s="71"/>
      <c r="AH276" s="71"/>
    </row>
    <row r="277" spans="1:34" s="58" customFormat="1" ht="41.25" customHeight="1" x14ac:dyDescent="0.25">
      <c r="A277" s="80" t="b">
        <v>0</v>
      </c>
      <c r="B277" s="80" t="b">
        <v>1</v>
      </c>
      <c r="C277" s="80" t="b">
        <v>0</v>
      </c>
      <c r="D277" s="71" t="s">
        <v>511</v>
      </c>
      <c r="E277" s="71" t="s">
        <v>544</v>
      </c>
      <c r="F277" s="71" t="s">
        <v>1862</v>
      </c>
      <c r="G277" s="71" t="s">
        <v>602</v>
      </c>
      <c r="H277" s="71" t="s">
        <v>1863</v>
      </c>
      <c r="I277" s="71" t="s">
        <v>559</v>
      </c>
      <c r="J277" s="71">
        <v>45453100</v>
      </c>
      <c r="K277" s="71" t="s">
        <v>1038</v>
      </c>
      <c r="L277" s="122">
        <v>45627</v>
      </c>
      <c r="M277" s="122">
        <v>46113</v>
      </c>
      <c r="N277" s="71"/>
      <c r="O277" s="129"/>
      <c r="P277" s="117">
        <v>3920140</v>
      </c>
      <c r="Q277" s="71" t="s">
        <v>1129</v>
      </c>
      <c r="R277" s="71"/>
      <c r="S277" s="148"/>
      <c r="T277" s="148"/>
      <c r="U277" s="148"/>
      <c r="V277" s="148"/>
      <c r="W277" s="148" t="s">
        <v>1668</v>
      </c>
      <c r="X277" s="148" t="s">
        <v>833</v>
      </c>
      <c r="Y277" s="148"/>
      <c r="Z277" s="148" t="s">
        <v>562</v>
      </c>
      <c r="AA277" s="71"/>
      <c r="AB277" s="71"/>
      <c r="AC277" s="71"/>
      <c r="AD277" s="71"/>
      <c r="AE277" s="71"/>
      <c r="AF277" s="71"/>
      <c r="AG277" s="71"/>
      <c r="AH277" s="71"/>
    </row>
    <row r="278" spans="1:34" s="58" customFormat="1" ht="52.2" customHeight="1" x14ac:dyDescent="0.25">
      <c r="A278" s="80" t="b">
        <v>1</v>
      </c>
      <c r="B278" s="80" t="b">
        <v>0</v>
      </c>
      <c r="C278" s="80" t="b">
        <v>0</v>
      </c>
      <c r="D278" s="71" t="s">
        <v>510</v>
      </c>
      <c r="E278" s="71" t="s">
        <v>544</v>
      </c>
      <c r="F278" s="71" t="s">
        <v>1864</v>
      </c>
      <c r="G278" s="71" t="s">
        <v>1263</v>
      </c>
      <c r="H278" s="71" t="s">
        <v>1865</v>
      </c>
      <c r="I278" s="71" t="s">
        <v>11</v>
      </c>
      <c r="J278" s="71">
        <v>98000000</v>
      </c>
      <c r="K278" s="71" t="s">
        <v>794</v>
      </c>
      <c r="L278" s="122">
        <v>45748</v>
      </c>
      <c r="M278" s="122">
        <v>46112</v>
      </c>
      <c r="N278" s="71" t="s">
        <v>1866</v>
      </c>
      <c r="O278" s="129"/>
      <c r="P278" s="117">
        <v>187500</v>
      </c>
      <c r="Q278" s="71" t="s">
        <v>1867</v>
      </c>
      <c r="R278" s="71" t="s">
        <v>1868</v>
      </c>
      <c r="S278" s="148" t="s">
        <v>584</v>
      </c>
      <c r="T278" s="148" t="s">
        <v>562</v>
      </c>
      <c r="U278" s="148">
        <v>4429840</v>
      </c>
      <c r="V278" s="148"/>
      <c r="W278" s="148" t="s">
        <v>1048</v>
      </c>
      <c r="X278" s="148" t="s">
        <v>1181</v>
      </c>
      <c r="Y278" s="148"/>
      <c r="Z278" s="148" t="s">
        <v>562</v>
      </c>
      <c r="AA278" s="71"/>
      <c r="AB278" s="71"/>
      <c r="AC278" s="71"/>
      <c r="AD278" s="71"/>
      <c r="AE278" s="71"/>
      <c r="AF278" s="71"/>
      <c r="AG278" s="71"/>
      <c r="AH278" s="71"/>
    </row>
    <row r="279" spans="1:34" s="58" customFormat="1" ht="53.4" customHeight="1" x14ac:dyDescent="0.25">
      <c r="A279" s="80" t="b">
        <v>1</v>
      </c>
      <c r="B279" s="80" t="b">
        <v>0</v>
      </c>
      <c r="C279" s="80" t="b">
        <v>0</v>
      </c>
      <c r="D279" s="71" t="s">
        <v>510</v>
      </c>
      <c r="E279" s="71" t="s">
        <v>544</v>
      </c>
      <c r="F279" s="71" t="s">
        <v>1869</v>
      </c>
      <c r="G279" s="71" t="s">
        <v>623</v>
      </c>
      <c r="H279" s="71" t="s">
        <v>1870</v>
      </c>
      <c r="I279" s="71" t="s">
        <v>11</v>
      </c>
      <c r="J279" s="71">
        <v>70333000</v>
      </c>
      <c r="K279" s="71" t="s">
        <v>1038</v>
      </c>
      <c r="L279" s="122">
        <v>45717</v>
      </c>
      <c r="M279" s="122">
        <v>46081</v>
      </c>
      <c r="N279" s="71">
        <v>1</v>
      </c>
      <c r="O279" s="129"/>
      <c r="P279" s="117">
        <v>100985</v>
      </c>
      <c r="Q279" s="71" t="s">
        <v>1811</v>
      </c>
      <c r="R279" s="71"/>
      <c r="S279" s="148"/>
      <c r="T279" s="148"/>
      <c r="U279" s="148"/>
      <c r="V279" s="148"/>
      <c r="W279" s="148" t="s">
        <v>1048</v>
      </c>
      <c r="X279" s="148" t="s">
        <v>1536</v>
      </c>
      <c r="Y279" s="148"/>
      <c r="Z279" s="148" t="s">
        <v>562</v>
      </c>
      <c r="AA279" s="71"/>
      <c r="AB279" s="71"/>
      <c r="AC279" s="71"/>
      <c r="AD279" s="71"/>
      <c r="AE279" s="71"/>
      <c r="AF279" s="71"/>
      <c r="AG279" s="71"/>
      <c r="AH279" s="71"/>
    </row>
    <row r="280" spans="1:34" s="58" customFormat="1" ht="49.95" customHeight="1" x14ac:dyDescent="0.25">
      <c r="A280" s="80" t="b">
        <v>0</v>
      </c>
      <c r="B280" s="80" t="b">
        <v>1</v>
      </c>
      <c r="C280" s="80" t="b">
        <v>0</v>
      </c>
      <c r="D280" s="71" t="s">
        <v>511</v>
      </c>
      <c r="E280" s="71" t="s">
        <v>544</v>
      </c>
      <c r="F280" s="71" t="s">
        <v>1871</v>
      </c>
      <c r="G280" s="71" t="s">
        <v>914</v>
      </c>
      <c r="H280" s="71" t="s">
        <v>1872</v>
      </c>
      <c r="I280" s="71" t="s">
        <v>559</v>
      </c>
      <c r="J280" s="71">
        <v>45453100</v>
      </c>
      <c r="K280" s="71" t="s">
        <v>1038</v>
      </c>
      <c r="L280" s="122">
        <v>45748</v>
      </c>
      <c r="M280" s="122">
        <v>45777</v>
      </c>
      <c r="N280" s="71"/>
      <c r="O280" s="129"/>
      <c r="P280" s="117">
        <v>17866.8</v>
      </c>
      <c r="Q280" s="71" t="s">
        <v>1873</v>
      </c>
      <c r="R280" s="71" t="s">
        <v>1874</v>
      </c>
      <c r="S280" s="148" t="s">
        <v>582</v>
      </c>
      <c r="T280" s="148" t="s">
        <v>582</v>
      </c>
      <c r="U280" s="148" t="s">
        <v>584</v>
      </c>
      <c r="V280" s="148"/>
      <c r="W280" s="148" t="s">
        <v>902</v>
      </c>
      <c r="X280" s="148" t="s">
        <v>1875</v>
      </c>
      <c r="Y280" s="148"/>
      <c r="Z280" s="148" t="s">
        <v>562</v>
      </c>
      <c r="AA280" s="71"/>
      <c r="AB280" s="71"/>
      <c r="AC280" s="71"/>
      <c r="AD280" s="71"/>
      <c r="AE280" s="71"/>
      <c r="AF280" s="71"/>
      <c r="AG280" s="71"/>
      <c r="AH280" s="71"/>
    </row>
    <row r="281" spans="1:34" s="58" customFormat="1" ht="42.6" customHeight="1" x14ac:dyDescent="0.25">
      <c r="A281" s="80" t="b">
        <v>0</v>
      </c>
      <c r="B281" s="80" t="b">
        <v>1</v>
      </c>
      <c r="C281" s="80" t="b">
        <v>0</v>
      </c>
      <c r="D281" s="71" t="s">
        <v>511</v>
      </c>
      <c r="E281" s="71" t="s">
        <v>544</v>
      </c>
      <c r="F281" s="71" t="s">
        <v>1876</v>
      </c>
      <c r="G281" s="71" t="s">
        <v>623</v>
      </c>
      <c r="H281" s="71" t="s">
        <v>1877</v>
      </c>
      <c r="I281" s="71" t="s">
        <v>130</v>
      </c>
      <c r="J281" s="71">
        <v>34928480</v>
      </c>
      <c r="K281" s="71" t="s">
        <v>1038</v>
      </c>
      <c r="L281" s="122">
        <v>45923</v>
      </c>
      <c r="M281" s="122">
        <v>45930</v>
      </c>
      <c r="N281" s="71"/>
      <c r="O281" s="129"/>
      <c r="P281" s="117">
        <v>2085</v>
      </c>
      <c r="Q281" s="71" t="s">
        <v>1878</v>
      </c>
      <c r="R281" s="71" t="s">
        <v>1879</v>
      </c>
      <c r="S281" s="148" t="s">
        <v>582</v>
      </c>
      <c r="T281" s="148" t="s">
        <v>582</v>
      </c>
      <c r="U281" s="148">
        <v>2160576</v>
      </c>
      <c r="V281" s="148"/>
      <c r="W281" s="148" t="s">
        <v>599</v>
      </c>
      <c r="X281" s="148" t="s">
        <v>1034</v>
      </c>
      <c r="Y281" s="148"/>
      <c r="Z281" s="148" t="s">
        <v>562</v>
      </c>
      <c r="AA281" s="71"/>
      <c r="AB281" s="71"/>
      <c r="AC281" s="71"/>
      <c r="AD281" s="71"/>
      <c r="AE281" s="71"/>
      <c r="AF281" s="71"/>
      <c r="AG281" s="71"/>
      <c r="AH281" s="71"/>
    </row>
    <row r="282" spans="1:34" s="58" customFormat="1" ht="42.75" customHeight="1" x14ac:dyDescent="0.25">
      <c r="A282" s="80" t="b">
        <v>1</v>
      </c>
      <c r="B282" s="80" t="b">
        <v>0</v>
      </c>
      <c r="C282" s="80" t="b">
        <v>0</v>
      </c>
      <c r="D282" s="71" t="s">
        <v>510</v>
      </c>
      <c r="E282" s="71" t="s">
        <v>544</v>
      </c>
      <c r="F282" s="71" t="s">
        <v>1880</v>
      </c>
      <c r="G282" s="71" t="s">
        <v>623</v>
      </c>
      <c r="H282" s="71" t="s">
        <v>1881</v>
      </c>
      <c r="I282" s="71" t="s">
        <v>11</v>
      </c>
      <c r="J282" s="71">
        <v>71317100</v>
      </c>
      <c r="K282" s="71" t="s">
        <v>1038</v>
      </c>
      <c r="L282" s="122">
        <v>45925</v>
      </c>
      <c r="M282" s="122">
        <v>45960</v>
      </c>
      <c r="N282" s="71"/>
      <c r="O282" s="129"/>
      <c r="P282" s="117">
        <v>4308</v>
      </c>
      <c r="Q282" s="71" t="s">
        <v>1882</v>
      </c>
      <c r="R282" s="71" t="s">
        <v>1883</v>
      </c>
      <c r="S282" s="148" t="s">
        <v>562</v>
      </c>
      <c r="T282" s="148" t="s">
        <v>582</v>
      </c>
      <c r="U282" s="148">
        <v>14141136</v>
      </c>
      <c r="V282" s="148"/>
      <c r="W282" s="148" t="s">
        <v>560</v>
      </c>
      <c r="X282" s="148" t="s">
        <v>834</v>
      </c>
      <c r="Y282" s="148"/>
      <c r="Z282" s="148" t="s">
        <v>562</v>
      </c>
      <c r="AA282" s="71"/>
      <c r="AB282" s="71"/>
      <c r="AC282" s="71"/>
      <c r="AD282" s="71"/>
      <c r="AE282" s="71"/>
      <c r="AF282" s="71"/>
      <c r="AG282" s="71"/>
      <c r="AH282" s="71"/>
    </row>
    <row r="283" spans="1:34" s="58" customFormat="1" ht="42.75" customHeight="1" x14ac:dyDescent="0.25">
      <c r="A283" s="80" t="b">
        <v>1</v>
      </c>
      <c r="B283" s="80" t="b">
        <v>0</v>
      </c>
      <c r="C283" s="80" t="b">
        <v>0</v>
      </c>
      <c r="D283" s="71" t="s">
        <v>510</v>
      </c>
      <c r="E283" s="71" t="s">
        <v>544</v>
      </c>
      <c r="F283" s="71" t="s">
        <v>1884</v>
      </c>
      <c r="G283" s="71" t="s">
        <v>623</v>
      </c>
      <c r="H283" s="71" t="s">
        <v>1885</v>
      </c>
      <c r="I283" s="71" t="s">
        <v>11</v>
      </c>
      <c r="J283" s="71">
        <v>79000000</v>
      </c>
      <c r="K283" s="71" t="s">
        <v>587</v>
      </c>
      <c r="L283" s="122">
        <v>45931</v>
      </c>
      <c r="M283" s="122">
        <v>46295</v>
      </c>
      <c r="N283" s="71"/>
      <c r="O283" s="129"/>
      <c r="P283" s="117">
        <v>9588</v>
      </c>
      <c r="Q283" s="71" t="s">
        <v>1886</v>
      </c>
      <c r="R283" s="71" t="s">
        <v>1887</v>
      </c>
      <c r="S283" s="148" t="s">
        <v>562</v>
      </c>
      <c r="T283" s="148" t="s">
        <v>582</v>
      </c>
      <c r="U283" s="148">
        <v>14473442</v>
      </c>
      <c r="V283" s="148"/>
      <c r="W283" s="148"/>
      <c r="X283" s="148"/>
      <c r="Y283" s="148"/>
      <c r="Z283" s="148" t="s">
        <v>562</v>
      </c>
      <c r="AA283" s="71"/>
      <c r="AB283" s="143"/>
      <c r="AC283" s="143"/>
    </row>
    <row r="284" spans="1:34" s="58" customFormat="1" ht="56.4" customHeight="1" x14ac:dyDescent="0.25">
      <c r="A284" s="80" t="b">
        <v>1</v>
      </c>
      <c r="B284" s="80" t="b">
        <v>0</v>
      </c>
      <c r="C284" s="80" t="b">
        <v>0</v>
      </c>
      <c r="D284" s="71" t="s">
        <v>510</v>
      </c>
      <c r="E284" s="71" t="s">
        <v>544</v>
      </c>
      <c r="F284" s="71" t="s">
        <v>1888</v>
      </c>
      <c r="G284" s="71" t="s">
        <v>623</v>
      </c>
      <c r="H284" s="71" t="s">
        <v>1889</v>
      </c>
      <c r="I284" s="71" t="s">
        <v>11</v>
      </c>
      <c r="J284" s="71">
        <v>34000000</v>
      </c>
      <c r="K284" s="71" t="s">
        <v>794</v>
      </c>
      <c r="L284" s="122">
        <v>45748</v>
      </c>
      <c r="M284" s="122">
        <v>46112</v>
      </c>
      <c r="N284" s="71"/>
      <c r="O284" s="129"/>
      <c r="P284" s="117">
        <v>16407</v>
      </c>
      <c r="Q284" s="71" t="s">
        <v>1890</v>
      </c>
      <c r="R284" s="71" t="s">
        <v>1891</v>
      </c>
      <c r="S284" s="148" t="s">
        <v>584</v>
      </c>
      <c r="T284" s="148" t="s">
        <v>582</v>
      </c>
      <c r="U284" s="148" t="s">
        <v>1100</v>
      </c>
      <c r="V284" s="148"/>
      <c r="W284" s="148"/>
      <c r="X284" s="148"/>
      <c r="Y284" s="148"/>
      <c r="Z284" s="148"/>
      <c r="AA284" s="71"/>
      <c r="AB284" s="71"/>
      <c r="AC284" s="71"/>
      <c r="AD284" s="71"/>
      <c r="AE284" s="71"/>
      <c r="AF284" s="71"/>
      <c r="AG284" s="71"/>
      <c r="AH284" s="71"/>
    </row>
    <row r="285" spans="1:34" s="58" customFormat="1" ht="50.4" customHeight="1" x14ac:dyDescent="0.25">
      <c r="A285" s="80" t="b">
        <v>1</v>
      </c>
      <c r="B285" s="80" t="b">
        <v>0</v>
      </c>
      <c r="C285" s="80" t="b">
        <v>0</v>
      </c>
      <c r="D285" s="71" t="s">
        <v>510</v>
      </c>
      <c r="E285" s="71" t="s">
        <v>544</v>
      </c>
      <c r="F285" s="71" t="s">
        <v>1892</v>
      </c>
      <c r="G285" s="71" t="s">
        <v>623</v>
      </c>
      <c r="H285" s="71" t="s">
        <v>1893</v>
      </c>
      <c r="I285" s="71" t="s">
        <v>11</v>
      </c>
      <c r="J285" s="71" t="s">
        <v>1254</v>
      </c>
      <c r="K285" s="71" t="s">
        <v>1038</v>
      </c>
      <c r="L285" s="122">
        <v>45943</v>
      </c>
      <c r="M285" s="122">
        <v>46027</v>
      </c>
      <c r="N285" s="71"/>
      <c r="O285" s="129"/>
      <c r="P285" s="117">
        <v>35000</v>
      </c>
      <c r="Q285" s="71" t="s">
        <v>1894</v>
      </c>
      <c r="R285" s="71" t="s">
        <v>1895</v>
      </c>
      <c r="S285" s="148" t="s">
        <v>562</v>
      </c>
      <c r="T285" s="148" t="s">
        <v>582</v>
      </c>
      <c r="U285" s="148">
        <v>6442091</v>
      </c>
      <c r="V285" s="148"/>
      <c r="W285" s="148"/>
      <c r="X285" s="148"/>
      <c r="Y285" s="148"/>
      <c r="Z285" s="148" t="s">
        <v>562</v>
      </c>
      <c r="AA285" s="71"/>
      <c r="AB285" s="71"/>
      <c r="AC285" s="71"/>
      <c r="AD285" s="71"/>
      <c r="AE285" s="71"/>
      <c r="AF285" s="71"/>
      <c r="AG285" s="71"/>
      <c r="AH285" s="71"/>
    </row>
    <row r="286" spans="1:34" x14ac:dyDescent="0.25">
      <c r="A286" s="154"/>
      <c r="B286" s="154"/>
      <c r="C286" s="154"/>
      <c r="D286" s="154"/>
      <c r="E286" s="154"/>
      <c r="F286" s="154"/>
      <c r="G286" s="154"/>
      <c r="H286" s="154"/>
      <c r="I286" s="154"/>
      <c r="J286" s="154"/>
      <c r="K286" s="154"/>
      <c r="L286" s="155"/>
      <c r="M286" s="155"/>
      <c r="N286" s="156"/>
      <c r="O286" s="157"/>
      <c r="P286" s="158"/>
      <c r="Q286" s="154"/>
      <c r="R286" s="159"/>
      <c r="S286" s="164"/>
      <c r="T286" s="164"/>
      <c r="U286" s="201"/>
      <c r="V286" s="202"/>
      <c r="W286" s="202"/>
      <c r="X286" s="202"/>
      <c r="Y286" s="164"/>
      <c r="Z286" s="164"/>
      <c r="AA286" s="156"/>
      <c r="AB286" s="156"/>
      <c r="AC286" s="156"/>
      <c r="AD286" s="156"/>
      <c r="AE286" s="160"/>
      <c r="AF286" s="160"/>
      <c r="AG286" s="161"/>
      <c r="AH286" s="160"/>
    </row>
    <row r="287" spans="1:34" ht="12.6" customHeight="1" x14ac:dyDescent="0.25">
      <c r="A287" s="2"/>
      <c r="B287" s="52"/>
      <c r="C287" s="52"/>
      <c r="D287" s="83"/>
      <c r="E287" s="52"/>
      <c r="F287" s="83"/>
      <c r="G287" s="83"/>
      <c r="H287" s="83"/>
      <c r="I287" s="52"/>
      <c r="J287" s="52"/>
      <c r="K287" s="52"/>
      <c r="L287" s="123"/>
      <c r="M287" s="123"/>
      <c r="N287" s="52"/>
      <c r="O287" s="132"/>
      <c r="P287" s="124"/>
      <c r="Q287" s="83"/>
      <c r="R287" s="83"/>
      <c r="S287" s="150"/>
      <c r="T287" s="150"/>
      <c r="U287" s="195"/>
      <c r="V287" s="170"/>
      <c r="W287" s="170"/>
      <c r="X287" s="170"/>
      <c r="Y287" s="150"/>
      <c r="Z287" s="150"/>
      <c r="AA287" s="52"/>
      <c r="AB287" s="52"/>
      <c r="AC287" s="52"/>
      <c r="AD287" s="52"/>
      <c r="AE287" s="52"/>
      <c r="AF287" s="52"/>
      <c r="AG287" s="83"/>
      <c r="AH287" s="52"/>
    </row>
    <row r="293" spans="17:17" x14ac:dyDescent="0.25">
      <c r="Q293" s="166"/>
    </row>
    <row r="294" spans="17:17" x14ac:dyDescent="0.25">
      <c r="Q294" s="166"/>
    </row>
    <row r="295" spans="17:17" x14ac:dyDescent="0.25">
      <c r="Q295" s="166"/>
    </row>
    <row r="296" spans="17:17" x14ac:dyDescent="0.25">
      <c r="Q296" s="166"/>
    </row>
    <row r="297" spans="17:17" x14ac:dyDescent="0.25">
      <c r="Q297" s="166"/>
    </row>
    <row r="298" spans="17:17" x14ac:dyDescent="0.25">
      <c r="Q298" s="166"/>
    </row>
    <row r="299" spans="17:17" x14ac:dyDescent="0.25">
      <c r="Q299" s="166"/>
    </row>
    <row r="300" spans="17:17" x14ac:dyDescent="0.25">
      <c r="Q300" s="166"/>
    </row>
    <row r="301" spans="17:17" x14ac:dyDescent="0.25">
      <c r="Q301" s="166"/>
    </row>
    <row r="302" spans="17:17" x14ac:dyDescent="0.25">
      <c r="Q302" s="166"/>
    </row>
    <row r="307" spans="11:11" x14ac:dyDescent="0.25">
      <c r="K307" s="60"/>
    </row>
  </sheetData>
  <autoFilter ref="A9:AI285" xr:uid="{00000000-0001-0000-0000-000000000000}"/>
  <mergeCells count="1">
    <mergeCell ref="A2:O8"/>
  </mergeCells>
  <phoneticPr fontId="31" type="noConversion"/>
  <hyperlinks>
    <hyperlink ref="V552" r:id="rId1" display="mailto:info@sutcliffeplay.co.uk" xr:uid="{00000000-0004-0000-0000-000000000000}"/>
    <hyperlink ref="V297" r:id="rId2" display="mailto:info@nsjc.co.uk" xr:uid="{00000000-0004-0000-0000-000001000000}"/>
    <hyperlink ref="V382" r:id="rId3" display="mailto:steve@phoenixecoenergy.co.uk" xr:uid="{00000000-0004-0000-0000-000002000000}"/>
    <hyperlink ref="V429" r:id="rId4" display="mailto:gasbilling@Espo.org" xr:uid="{00000000-0004-0000-0000-000003000000}"/>
    <hyperlink ref="V568" r:id="rId5" display="mailto:info@24acoustics.co.uk" xr:uid="{00000000-0004-0000-0000-000004000000}"/>
    <hyperlink ref="V579" r:id="rId6" display="mailto:accounts@proludic.co.uk" xr:uid="{00000000-0004-0000-0000-000005000000}"/>
    <hyperlink ref="V580" r:id="rId7" display="mailto:enquirires@bgs.ac.uk" xr:uid="{00000000-0004-0000-0000-000006000000}"/>
    <hyperlink ref="V127" r:id="rId8" xr:uid="{FD437F74-8B18-4E61-9853-158DCB6B2AEB}"/>
  </hyperlinks>
  <pageMargins left="0.7" right="0.7" top="0.75" bottom="0.75" header="0.3" footer="0.3"/>
  <pageSetup paperSize="9" orientation="portrait" r:id="rId9"/>
  <drawing r:id="rId10"/>
  <legacy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5666CC356EF2479F2B4197537B63C2" ma:contentTypeVersion="11" ma:contentTypeDescription="Create a new document." ma:contentTypeScope="" ma:versionID="b178b97b8d49092650dde858226320be">
  <xsd:schema xmlns:xsd="http://www.w3.org/2001/XMLSchema" xmlns:xs="http://www.w3.org/2001/XMLSchema" xmlns:p="http://schemas.microsoft.com/office/2006/metadata/properties" xmlns:ns2="a13d31aa-8940-4f48-bfbf-6b9a3a884b14" xmlns:ns3="e969d977-8621-416f-8691-22530d63fb1c" targetNamespace="http://schemas.microsoft.com/office/2006/metadata/properties" ma:root="true" ma:fieldsID="6d6f905e2b74b64722c60c04c3c9372a" ns2:_="" ns3:_="">
    <xsd:import namespace="a13d31aa-8940-4f48-bfbf-6b9a3a884b14"/>
    <xsd:import namespace="e969d977-8621-416f-8691-22530d63fb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3d31aa-8940-4f48-bfbf-6b9a3a884b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c69ab1a-f9d0-49e9-aac3-a0a8e930a29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69d977-8621-416f-8691-22530d63fb1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b523f3-e87a-4af3-ae3b-5aeadec095ef}" ma:internalName="TaxCatchAll" ma:showField="CatchAllData" ma:web="e969d977-8621-416f-8691-22530d63fb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69d977-8621-416f-8691-22530d63fb1c" xsi:nil="true"/>
    <lcf76f155ced4ddcb4097134ff3c332f xmlns="a13d31aa-8940-4f48-bfbf-6b9a3a884b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4B0CC6-9BF4-4468-8724-A6D0E5983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3d31aa-8940-4f48-bfbf-6b9a3a884b14"/>
    <ds:schemaRef ds:uri="e969d977-8621-416f-8691-22530d63fb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D32DF9-57DB-474B-8010-9DAFD77B686F}">
  <ds:schemaRefs>
    <ds:schemaRef ds:uri="http://schemas.microsoft.com/sharepoint/v3/contenttype/forms"/>
  </ds:schemaRefs>
</ds:datastoreItem>
</file>

<file path=customXml/itemProps3.xml><?xml version="1.0" encoding="utf-8"?>
<ds:datastoreItem xmlns:ds="http://schemas.openxmlformats.org/officeDocument/2006/customXml" ds:itemID="{14D6E237-36BF-4FC4-AF1C-C91C116F725C}">
  <ds:schemaRefs>
    <ds:schemaRef ds:uri="e969d977-8621-416f-8691-22530d63fb1c"/>
    <ds:schemaRef ds:uri="http://purl.org/dc/terms/"/>
    <ds:schemaRef ds:uri="http://purl.org/dc/dcmitype/"/>
    <ds:schemaRef ds:uri="http://schemas.microsoft.com/office/2006/metadata/properties"/>
    <ds:schemaRef ds:uri="http://www.w3.org/XML/1998/namespace"/>
    <ds:schemaRef ds:uri="a13d31aa-8940-4f48-bfbf-6b9a3a884b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ProClass vC17.1</vt:lpstr>
      <vt:lpstr>Live Contracts </vt:lpstr>
      <vt:lpstr>'ProClass vC17.1'!Print_Area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road-digger</dc:creator>
  <cp:keywords/>
  <dc:description/>
  <cp:lastModifiedBy>Donna Hudson</cp:lastModifiedBy>
  <cp:revision/>
  <dcterms:created xsi:type="dcterms:W3CDTF">2017-09-08T13:10:35Z</dcterms:created>
  <dcterms:modified xsi:type="dcterms:W3CDTF">2025-10-13T09:17:57Z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0x0101001E5666CC356EF2479F2B4197537B63C2</vt:lpwstr>
  </property>
  <property fmtid="{D5CDD505-2E9C-101B-9397-08002B2CF9AE}" pid="3" name="MSIP_Label_897a975f-1c38-4d41-acde-80d68b857798_Enabled">
    <vt:lpwstr>true</vt:lpwstr>
  </property>
  <property fmtid="{D5CDD505-2E9C-101B-9397-08002B2CF9AE}" pid="4" name="MSIP_Label_897a975f-1c38-4d41-acde-80d68b857798_SetDate">
    <vt:lpwstr>2025-03-28T12:18:10Z</vt:lpwstr>
  </property>
  <property fmtid="{D5CDD505-2E9C-101B-9397-08002B2CF9AE}" pid="5" name="MSIP_Label_897a975f-1c38-4d41-acde-80d68b857798_Method">
    <vt:lpwstr>Privileged</vt:lpwstr>
  </property>
  <property fmtid="{D5CDD505-2E9C-101B-9397-08002B2CF9AE}" pid="6" name="MSIP_Label_897a975f-1c38-4d41-acde-80d68b857798_Name">
    <vt:lpwstr>Restrict</vt:lpwstr>
  </property>
  <property fmtid="{D5CDD505-2E9C-101B-9397-08002B2CF9AE}" pid="7" name="MSIP_Label_897a975f-1c38-4d41-acde-80d68b857798_SiteId">
    <vt:lpwstr>1724365d-64d1-42f0-8605-ce145be49b86</vt:lpwstr>
  </property>
  <property fmtid="{D5CDD505-2E9C-101B-9397-08002B2CF9AE}" pid="8" name="MSIP_Label_897a975f-1c38-4d41-acde-80d68b857798_ActionId">
    <vt:lpwstr>658f248d-4a7f-46a3-8236-0b672b1bab7b</vt:lpwstr>
  </property>
  <property fmtid="{D5CDD505-2E9C-101B-9397-08002B2CF9AE}" pid="9" name="MSIP_Label_897a975f-1c38-4d41-acde-80d68b857798_ContentBits">
    <vt:lpwstr>0</vt:lpwstr>
  </property>
  <property fmtid="{D5CDD505-2E9C-101B-9397-08002B2CF9AE}" pid="10" name="MSIP_Label_897a975f-1c38-4d41-acde-80d68b857798_Tag">
    <vt:lpwstr>10, 0, 1, 2</vt:lpwstr>
  </property>
  <property fmtid="{D5CDD505-2E9C-101B-9397-08002B2CF9AE}" pid="11" name="MediaServiceImageTags">
    <vt:lpwstr/>
  </property>
</Properties>
</file>